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1999" sheetId="1" r:id="rId1"/>
    <sheet name="99sum" sheetId="2" r:id="rId2"/>
    <sheet name="2003" sheetId="3" r:id="rId3"/>
    <sheet name="2003sum" sheetId="4" r:id="rId4"/>
    <sheet name="2005" sheetId="5" r:id="rId5"/>
  </sheets>
  <definedNames>
    <definedName name="_xlfn.AVERAGEIF" hidden="1">#NAME?</definedName>
    <definedName name="_xlfn.COUNTIFS" hidden="1">#NAME?</definedName>
    <definedName name="_xlnm.Print_Area" localSheetId="0">'1999'!$A$1:$E$17</definedName>
    <definedName name="_xlnm.Print_Area" localSheetId="3">'2003sum'!$A$2:$V$22</definedName>
    <definedName name="_xlnm.Print_Area" localSheetId="1">'99sum'!$A$1:$P$18</definedName>
  </definedNames>
  <calcPr fullCalcOnLoad="1"/>
</workbook>
</file>

<file path=xl/sharedStrings.xml><?xml version="1.0" encoding="utf-8"?>
<sst xmlns="http://schemas.openxmlformats.org/spreadsheetml/2006/main" count="541" uniqueCount="123">
  <si>
    <t>-</t>
  </si>
  <si>
    <t>SPORTCSARNOK</t>
  </si>
  <si>
    <t>FESZTY ISKOLA</t>
  </si>
  <si>
    <t>B CSOPORT</t>
  </si>
  <si>
    <t>2014. MÁJUS 2. PÉNTEK</t>
  </si>
  <si>
    <t xml:space="preserve">SZPK-NOKIA -KOMÁROM </t>
  </si>
  <si>
    <t>ARES HC 94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</si>
  <si>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</si>
  <si>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</si>
  <si>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</si>
  <si>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</si>
  <si>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</si>
  <si>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</si>
  <si>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</si>
  <si>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</si>
  <si>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</si>
  <si>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</si>
  <si>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</si>
  <si>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</si>
  <si>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VESZPRÉM LIZARDS</t>
  </si>
  <si>
    <t>FLORBALCENTER</t>
  </si>
  <si>
    <t>STEEL HAWKS SENEC</t>
  </si>
  <si>
    <t>2014. MÁJUS 1. CSÜTÖRTÖK</t>
  </si>
  <si>
    <t xml:space="preserve">SZPK-NOKIA BLACK </t>
  </si>
  <si>
    <t>SNIPERS ORANGE</t>
  </si>
  <si>
    <t>ZAHORSKA B</t>
  </si>
  <si>
    <t>SZPK-NOKIA ORANGE</t>
  </si>
  <si>
    <t xml:space="preserve">VAJDA </t>
  </si>
  <si>
    <t>SNIPERS BLACK</t>
  </si>
  <si>
    <t>ZAHORSKA A</t>
  </si>
  <si>
    <t>KROKODILOK</t>
  </si>
  <si>
    <t>13.</t>
  </si>
  <si>
    <t>14.</t>
  </si>
  <si>
    <t>15.</t>
  </si>
  <si>
    <t>17.</t>
  </si>
  <si>
    <t>16.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</si>
  <si>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</si>
  <si>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</si>
  <si>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</si>
  <si>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</si>
  <si>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</si>
  <si>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</si>
  <si>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</si>
  <si>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</si>
  <si>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</si>
  <si>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</si>
  <si>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SZPK-NOKIA KOMÁROM</t>
  </si>
  <si>
    <t>VAJDA</t>
  </si>
  <si>
    <t>DUNAI KROKODILOK</t>
  </si>
  <si>
    <t>SNIPERS BRATISLAVA</t>
  </si>
  <si>
    <t>ZAHORSKA</t>
  </si>
  <si>
    <t>MAGYARORSZÁG U19</t>
  </si>
  <si>
    <t>POZSONY U19</t>
  </si>
  <si>
    <t>1. a 2. v skupine</t>
  </si>
  <si>
    <t>3. a 4. v skupine</t>
  </si>
  <si>
    <t xml:space="preserve">A CSOPORT </t>
  </si>
  <si>
    <t>SZPK</t>
  </si>
  <si>
    <t>LIZARDS</t>
  </si>
  <si>
    <t>STEEL HAWKS</t>
  </si>
  <si>
    <t>FLORBAL CENTER</t>
  </si>
  <si>
    <t>:</t>
  </si>
  <si>
    <t>GS</t>
  </si>
  <si>
    <t>GR</t>
  </si>
  <si>
    <t>Team</t>
  </si>
  <si>
    <t>difference</t>
  </si>
  <si>
    <t>W</t>
  </si>
  <si>
    <t>L</t>
  </si>
  <si>
    <t>Points</t>
  </si>
  <si>
    <t>D</t>
  </si>
  <si>
    <t>Game</t>
  </si>
  <si>
    <t>Position</t>
  </si>
  <si>
    <t>diff.</t>
  </si>
  <si>
    <t>I.</t>
  </si>
  <si>
    <t>III.</t>
  </si>
  <si>
    <t>V.</t>
  </si>
  <si>
    <t>IV.</t>
  </si>
  <si>
    <t>VI.</t>
  </si>
  <si>
    <t>VII.</t>
  </si>
  <si>
    <t>II.</t>
  </si>
  <si>
    <t>ALAPSZAKASZ</t>
  </si>
  <si>
    <t>Allstars</t>
  </si>
  <si>
    <t>Hazár Daniel</t>
  </si>
  <si>
    <t>Simon Tihamér</t>
  </si>
  <si>
    <t>Panhof Tobias</t>
  </si>
  <si>
    <t>Egyéni statisztika</t>
  </si>
  <si>
    <t>Galambos Máté 10+6</t>
  </si>
  <si>
    <t>Pirik Dávid 9+4</t>
  </si>
  <si>
    <t>Andruskó Péter 8+4</t>
  </si>
  <si>
    <t>Nagy Albert 1+7</t>
  </si>
  <si>
    <t>Jenei Péter 4+3</t>
  </si>
  <si>
    <t>Lelovics Nóra 2+2</t>
  </si>
  <si>
    <t>Kautcner Péter 2+1</t>
  </si>
  <si>
    <t>Petőcz Gergő 0+1</t>
  </si>
  <si>
    <t>Csákvári Adél</t>
  </si>
  <si>
    <t>Simonics Ádám (G)</t>
  </si>
  <si>
    <t xml:space="preserve">3. HELYÉRT </t>
  </si>
  <si>
    <t xml:space="preserve">DÖNTŐ </t>
  </si>
  <si>
    <t>Dávid Bence</t>
  </si>
  <si>
    <t>Nagy Dénes</t>
  </si>
  <si>
    <t>Kővári László</t>
  </si>
  <si>
    <t>Fertig Dávid</t>
  </si>
  <si>
    <t>Tomasik Andrej</t>
  </si>
  <si>
    <t>Hozlar Matús (G)</t>
  </si>
  <si>
    <t>Pirik Dávid</t>
  </si>
  <si>
    <t>Andruskó Péter</t>
  </si>
  <si>
    <t>Zahorsky Ádám</t>
  </si>
  <si>
    <t>Vajdicka Matus</t>
  </si>
  <si>
    <t>Odor Gréta</t>
  </si>
  <si>
    <t>Végerdmény</t>
  </si>
  <si>
    <t>Kürtösi Krisztína (G)</t>
  </si>
  <si>
    <t>Nagy Dénes 12+5</t>
  </si>
  <si>
    <t>Jenei Tamás 10+7</t>
  </si>
  <si>
    <t>Kővári László 2+4</t>
  </si>
  <si>
    <t>Csipánszky Zoltán 2+1</t>
  </si>
  <si>
    <t>Csajághy Bence 0+2</t>
  </si>
  <si>
    <t>Dudás István 0+2</t>
  </si>
  <si>
    <t>Velencei Marcell 1+1</t>
  </si>
  <si>
    <t xml:space="preserve">Kiss János 1+1 </t>
  </si>
  <si>
    <t>Bondor Csaba 1+0</t>
  </si>
  <si>
    <t>Szuri Zoltán 0+1</t>
  </si>
  <si>
    <t xml:space="preserve">Viczena Áron 0+1 </t>
  </si>
  <si>
    <t xml:space="preserve">Gál Máté 1+0 </t>
  </si>
  <si>
    <t>elődöntő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</si>
</sst>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sz val="16"/>
      <name val="TTI"/>
      <family val="0"/>
    </font>
    <font>
      <b/>
      <sz val="20"/>
      <name val="Times New Roman"/>
      <family val="1"/>
    </font>
    <font>
      <b/>
      <sz val="24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u val="single"/>
      <sz val="20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900102615356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ck"/>
      <right>
        <color indexed="63"/>
      </right>
      <top style="double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ck"/>
      <right style="thin"/>
      <top style="thin"/>
      <bottom style="double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double"/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ck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20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3" borderId="0" xfId="0" applyFont="1" applyFill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3" fillId="36" borderId="0" xfId="0" applyFont="1" applyFill="1" applyAlignment="1">
      <alignment vertical="center"/>
    </xf>
    <xf numFmtId="0" fontId="3" fillId="37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2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38" borderId="0" xfId="0" applyFont="1" applyFill="1" applyAlignment="1">
      <alignment vertical="center"/>
    </xf>
    <xf numFmtId="0" fontId="3" fillId="15" borderId="0" xfId="0" applyFont="1" applyFill="1" applyAlignment="1">
      <alignment vertical="center"/>
    </xf>
    <xf numFmtId="20" fontId="5" fillId="0" borderId="0" xfId="0" applyNumberFormat="1" applyFont="1" applyAlignment="1">
      <alignment horizontal="center"/>
    </xf>
    <xf numFmtId="0" fontId="0" fillId="39" borderId="0" xfId="0" applyFill="1" applyAlignment="1">
      <alignment/>
    </xf>
    <xf numFmtId="0" fontId="10" fillId="0" borderId="10" xfId="0" applyFont="1" applyBorder="1" applyAlignment="1">
      <alignment/>
    </xf>
    <xf numFmtId="0" fontId="7" fillId="35" borderId="11" xfId="0" applyFont="1" applyFill="1" applyBorder="1" applyAlignment="1">
      <alignment vertical="center"/>
    </xf>
    <xf numFmtId="0" fontId="10" fillId="39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37" borderId="11" xfId="0" applyFont="1" applyFill="1" applyBorder="1" applyAlignment="1">
      <alignment vertical="center"/>
    </xf>
    <xf numFmtId="0" fontId="10" fillId="39" borderId="13" xfId="0" applyFont="1" applyFill="1" applyBorder="1" applyAlignment="1">
      <alignment horizontal="center"/>
    </xf>
    <xf numFmtId="0" fontId="10" fillId="39" borderId="14" xfId="0" applyFont="1" applyFill="1" applyBorder="1" applyAlignment="1">
      <alignment horizontal="center"/>
    </xf>
    <xf numFmtId="0" fontId="7" fillId="36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7" fillId="34" borderId="15" xfId="0" applyFont="1" applyFill="1" applyBorder="1" applyAlignment="1">
      <alignment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39" borderId="16" xfId="0" applyFont="1" applyFill="1" applyBorder="1" applyAlignment="1">
      <alignment horizontal="center"/>
    </xf>
    <xf numFmtId="0" fontId="10" fillId="39" borderId="18" xfId="0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9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13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9" fillId="0" borderId="19" xfId="0" applyFont="1" applyBorder="1" applyAlignment="1">
      <alignment/>
    </xf>
    <xf numFmtId="0" fontId="7" fillId="35" borderId="28" xfId="0" applyFont="1" applyFill="1" applyBorder="1" applyAlignment="1">
      <alignment vertical="center"/>
    </xf>
    <xf numFmtId="0" fontId="7" fillId="37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center"/>
    </xf>
    <xf numFmtId="0" fontId="9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7" fillId="34" borderId="53" xfId="0" applyFont="1" applyFill="1" applyBorder="1" applyAlignment="1">
      <alignment vertical="center"/>
    </xf>
    <xf numFmtId="0" fontId="7" fillId="15" borderId="15" xfId="0" applyFont="1" applyFill="1" applyBorder="1" applyAlignment="1">
      <alignment vertical="center"/>
    </xf>
    <xf numFmtId="0" fontId="7" fillId="38" borderId="15" xfId="0" applyFont="1" applyFill="1" applyBorder="1" applyAlignment="1">
      <alignment vertical="center"/>
    </xf>
    <xf numFmtId="0" fontId="7" fillId="38" borderId="53" xfId="0" applyFont="1" applyFill="1" applyBorder="1" applyAlignment="1">
      <alignment vertical="center"/>
    </xf>
    <xf numFmtId="0" fontId="7" fillId="15" borderId="54" xfId="0" applyFont="1" applyFill="1" applyBorder="1" applyAlignment="1">
      <alignment vertical="center"/>
    </xf>
    <xf numFmtId="0" fontId="11" fillId="0" borderId="19" xfId="0" applyFont="1" applyBorder="1" applyAlignment="1">
      <alignment/>
    </xf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1" xfId="0" applyFont="1" applyBorder="1" applyAlignment="1">
      <alignment/>
    </xf>
    <xf numFmtId="0" fontId="0" fillId="0" borderId="0" xfId="0" applyFont="1" applyAlignment="1">
      <alignment/>
    </xf>
    <xf numFmtId="20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13" fillId="0" borderId="0" xfId="0" applyFont="1" applyAlignment="1">
      <alignment/>
    </xf>
    <xf numFmtId="0" fontId="3" fillId="37" borderId="5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8" borderId="12" xfId="0" applyFont="1" applyFill="1" applyBorder="1" applyAlignment="1">
      <alignment vertical="center"/>
    </xf>
    <xf numFmtId="0" fontId="3" fillId="37" borderId="12" xfId="0" applyFont="1" applyFill="1" applyBorder="1" applyAlignment="1">
      <alignment vertical="center"/>
    </xf>
    <xf numFmtId="0" fontId="14" fillId="0" borderId="0" xfId="0" applyFont="1" applyAlignment="1">
      <alignment/>
    </xf>
    <xf numFmtId="0" fontId="3" fillId="34" borderId="12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37" borderId="12" xfId="0" applyFont="1" applyFill="1" applyBorder="1" applyAlignment="1">
      <alignment/>
    </xf>
    <xf numFmtId="0" fontId="0" fillId="37" borderId="12" xfId="0" applyFill="1" applyBorder="1" applyAlignment="1">
      <alignment horizontal="center"/>
    </xf>
    <xf numFmtId="0" fontId="4" fillId="34" borderId="12" xfId="0" applyFont="1" applyFill="1" applyBorder="1" applyAlignment="1">
      <alignment/>
    </xf>
    <xf numFmtId="0" fontId="0" fillId="34" borderId="12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7" fillId="35" borderId="49" xfId="0" applyFont="1" applyFill="1" applyBorder="1" applyAlignment="1">
      <alignment horizontal="center" vertical="center" wrapText="1"/>
    </xf>
    <xf numFmtId="0" fontId="7" fillId="37" borderId="48" xfId="0" applyFont="1" applyFill="1" applyBorder="1" applyAlignment="1">
      <alignment horizontal="center" vertical="center" wrapText="1"/>
    </xf>
    <xf numFmtId="0" fontId="7" fillId="37" borderId="49" xfId="0" applyFont="1" applyFill="1" applyBorder="1" applyAlignment="1">
      <alignment horizontal="center" vertical="center" wrapText="1"/>
    </xf>
    <xf numFmtId="0" fontId="7" fillId="37" borderId="50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5" borderId="48" xfId="0" applyFont="1" applyFill="1" applyBorder="1" applyAlignment="1">
      <alignment horizontal="center" vertical="center" wrapText="1"/>
    </xf>
    <xf numFmtId="0" fontId="7" fillId="35" borderId="5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7" fillId="15" borderId="49" xfId="0" applyFont="1" applyFill="1" applyBorder="1" applyAlignment="1">
      <alignment horizontal="center" vertical="center"/>
    </xf>
    <xf numFmtId="0" fontId="7" fillId="15" borderId="50" xfId="0" applyFont="1" applyFill="1" applyBorder="1" applyAlignment="1">
      <alignment horizontal="center" vertical="center"/>
    </xf>
    <xf numFmtId="0" fontId="7" fillId="38" borderId="49" xfId="0" applyFont="1" applyFill="1" applyBorder="1" applyAlignment="1">
      <alignment horizontal="center" vertical="center"/>
    </xf>
    <xf numFmtId="0" fontId="7" fillId="38" borderId="50" xfId="0" applyFont="1" applyFill="1" applyBorder="1" applyAlignment="1">
      <alignment horizontal="center" vertical="center"/>
    </xf>
    <xf numFmtId="0" fontId="10" fillId="0" borderId="4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5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14" customWidth="1"/>
    <col min="2" max="2" width="10.8515625" style="4" customWidth="1"/>
    <col min="3" max="3" width="40.57421875" style="0" bestFit="1" customWidth="1"/>
    <col min="4" max="4" width="4.7109375" style="4" customWidth="1"/>
    <col min="5" max="5" width="32.140625" style="0" bestFit="1" customWidth="1"/>
    <col min="6" max="6" width="5.00390625" style="0" customWidth="1"/>
    <col min="7" max="7" width="4.00390625" style="0" customWidth="1"/>
    <col min="8" max="8" width="4.28125" style="0" customWidth="1"/>
    <col min="9" max="9" width="17.8515625" style="0" customWidth="1"/>
    <col min="10" max="10" width="5.421875" style="0" customWidth="1"/>
    <col min="11" max="11" width="23.7109375" style="0" bestFit="1" customWidth="1"/>
    <col min="12" max="12" width="35.140625" style="0" customWidth="1"/>
    <col min="13" max="14" width="19.421875" style="0" customWidth="1"/>
    <col min="15" max="15" width="2.140625" style="0" bestFit="1" customWidth="1"/>
    <col min="16" max="17" width="19.421875" style="0" customWidth="1"/>
    <col min="18" max="18" width="2.140625" style="0" bestFit="1" customWidth="1"/>
    <col min="19" max="20" width="19.421875" style="0" customWidth="1"/>
    <col min="21" max="21" width="2.140625" style="0" bestFit="1" customWidth="1"/>
    <col min="22" max="22" width="19.421875" style="0" customWidth="1"/>
  </cols>
  <sheetData>
    <row r="1" spans="3:5" ht="20.25">
      <c r="C1" s="116" t="s">
        <v>1</v>
      </c>
      <c r="D1" s="116"/>
      <c r="E1" s="116"/>
    </row>
    <row r="2" spans="3:5" ht="20.25">
      <c r="C2" s="116" t="s">
        <v>4</v>
      </c>
      <c r="D2" s="116"/>
      <c r="E2" s="116"/>
    </row>
    <row r="3" spans="1:11" ht="25.5">
      <c r="A3" s="8" t="s">
        <v>7</v>
      </c>
      <c r="B3" s="8">
        <v>0.4166666666666667</v>
      </c>
      <c r="C3" s="7" t="s">
        <v>5</v>
      </c>
      <c r="D3" s="5" t="s">
        <v>0</v>
      </c>
      <c r="E3" s="11" t="s">
        <v>6</v>
      </c>
      <c r="F3" s="1">
        <v>2</v>
      </c>
      <c r="G3" s="5" t="s">
        <v>0</v>
      </c>
      <c r="H3" s="1">
        <v>1</v>
      </c>
      <c r="K3" s="102" t="s">
        <v>108</v>
      </c>
    </row>
    <row r="4" spans="1:8" ht="20.25">
      <c r="A4" s="8" t="s">
        <v>8</v>
      </c>
      <c r="B4" s="8">
        <v>0.4375</v>
      </c>
      <c r="C4" s="10" t="s">
        <v>19</v>
      </c>
      <c r="D4" s="5" t="s">
        <v>0</v>
      </c>
      <c r="E4" s="13" t="s">
        <v>20</v>
      </c>
      <c r="F4" s="1">
        <v>3</v>
      </c>
      <c r="G4" s="5" t="s">
        <v>0</v>
      </c>
      <c r="H4" s="1">
        <v>1</v>
      </c>
    </row>
    <row r="5" spans="1:12" ht="23.25">
      <c r="A5" s="8" t="s">
        <v>9</v>
      </c>
      <c r="B5" s="8">
        <v>0.4583333333333333</v>
      </c>
      <c r="C5" s="7" t="s">
        <v>5</v>
      </c>
      <c r="D5" s="5" t="s">
        <v>0</v>
      </c>
      <c r="E5" s="12" t="s">
        <v>21</v>
      </c>
      <c r="F5" s="1">
        <v>4</v>
      </c>
      <c r="G5" s="5" t="s">
        <v>0</v>
      </c>
      <c r="H5" s="1">
        <v>0</v>
      </c>
      <c r="K5" s="107">
        <v>1</v>
      </c>
      <c r="L5" s="7" t="s">
        <v>46</v>
      </c>
    </row>
    <row r="6" spans="1:12" ht="23.25">
      <c r="A6" s="8" t="s">
        <v>10</v>
      </c>
      <c r="B6" s="8">
        <v>0.4791666666666667</v>
      </c>
      <c r="C6" s="11" t="s">
        <v>6</v>
      </c>
      <c r="D6" s="5" t="s">
        <v>0</v>
      </c>
      <c r="E6" s="10" t="s">
        <v>19</v>
      </c>
      <c r="F6" s="1">
        <v>3</v>
      </c>
      <c r="G6" s="5" t="s">
        <v>0</v>
      </c>
      <c r="H6" s="1">
        <v>1</v>
      </c>
      <c r="K6" s="107">
        <v>2</v>
      </c>
      <c r="L6" s="11" t="s">
        <v>6</v>
      </c>
    </row>
    <row r="7" spans="1:12" ht="23.25">
      <c r="A7" s="8" t="s">
        <v>11</v>
      </c>
      <c r="B7" s="8">
        <v>0.5</v>
      </c>
      <c r="C7" s="12" t="s">
        <v>21</v>
      </c>
      <c r="D7" s="5" t="s">
        <v>0</v>
      </c>
      <c r="E7" s="13" t="s">
        <v>20</v>
      </c>
      <c r="F7" s="1">
        <v>2</v>
      </c>
      <c r="G7" s="5" t="s">
        <v>0</v>
      </c>
      <c r="H7" s="1">
        <v>1</v>
      </c>
      <c r="K7" s="107">
        <v>3</v>
      </c>
      <c r="L7" s="12" t="s">
        <v>21</v>
      </c>
    </row>
    <row r="8" spans="1:12" ht="23.25">
      <c r="A8" s="8" t="s">
        <v>12</v>
      </c>
      <c r="B8" s="8">
        <v>0.5208333333333334</v>
      </c>
      <c r="C8" s="7" t="s">
        <v>5</v>
      </c>
      <c r="D8" s="5" t="s">
        <v>0</v>
      </c>
      <c r="E8" s="10" t="s">
        <v>19</v>
      </c>
      <c r="F8" s="1">
        <v>5</v>
      </c>
      <c r="G8" s="5" t="s">
        <v>0</v>
      </c>
      <c r="H8" s="1">
        <v>0</v>
      </c>
      <c r="K8" s="107">
        <v>4</v>
      </c>
      <c r="L8" s="10" t="s">
        <v>19</v>
      </c>
    </row>
    <row r="9" spans="1:12" ht="23.25">
      <c r="A9" s="8" t="s">
        <v>13</v>
      </c>
      <c r="B9" s="8">
        <v>0.5416666666666666</v>
      </c>
      <c r="C9" s="11" t="s">
        <v>6</v>
      </c>
      <c r="D9" s="5" t="s">
        <v>0</v>
      </c>
      <c r="E9" s="13" t="s">
        <v>20</v>
      </c>
      <c r="F9" s="1">
        <v>5</v>
      </c>
      <c r="G9" s="5" t="s">
        <v>0</v>
      </c>
      <c r="H9" s="1">
        <v>0</v>
      </c>
      <c r="K9" s="107">
        <v>5</v>
      </c>
      <c r="L9" s="13" t="s">
        <v>20</v>
      </c>
    </row>
    <row r="10" spans="1:11" ht="23.25">
      <c r="A10" s="8" t="s">
        <v>14</v>
      </c>
      <c r="B10" s="8">
        <v>0.5625</v>
      </c>
      <c r="C10" s="12" t="s">
        <v>21</v>
      </c>
      <c r="D10" s="5" t="s">
        <v>0</v>
      </c>
      <c r="E10" s="10" t="s">
        <v>19</v>
      </c>
      <c r="F10" s="1">
        <v>2</v>
      </c>
      <c r="G10" s="5" t="s">
        <v>0</v>
      </c>
      <c r="H10" s="1">
        <v>3</v>
      </c>
      <c r="K10" s="107"/>
    </row>
    <row r="11" spans="1:11" ht="23.25">
      <c r="A11" s="8" t="s">
        <v>15</v>
      </c>
      <c r="B11" s="8">
        <v>0.5833333333333334</v>
      </c>
      <c r="C11" s="7" t="s">
        <v>5</v>
      </c>
      <c r="D11" s="5" t="s">
        <v>0</v>
      </c>
      <c r="E11" s="13" t="s">
        <v>20</v>
      </c>
      <c r="F11" s="1">
        <v>9</v>
      </c>
      <c r="G11" s="5" t="s">
        <v>0</v>
      </c>
      <c r="H11" s="1">
        <v>0</v>
      </c>
      <c r="K11" s="107"/>
    </row>
    <row r="12" spans="1:8" ht="20.25">
      <c r="A12" s="8" t="s">
        <v>16</v>
      </c>
      <c r="B12" s="8">
        <v>0.6041666666666666</v>
      </c>
      <c r="C12" s="12" t="s">
        <v>21</v>
      </c>
      <c r="D12" s="5" t="s">
        <v>0</v>
      </c>
      <c r="E12" s="11" t="s">
        <v>6</v>
      </c>
      <c r="F12" s="1">
        <v>0</v>
      </c>
      <c r="G12" s="5" t="s">
        <v>0</v>
      </c>
      <c r="H12" s="1">
        <v>5</v>
      </c>
    </row>
    <row r="13" spans="1:11" ht="25.5">
      <c r="A13" s="8"/>
      <c r="B13" s="8"/>
      <c r="C13" s="2"/>
      <c r="D13" s="5"/>
      <c r="E13" s="2"/>
      <c r="F13" s="1"/>
      <c r="G13" s="1"/>
      <c r="K13" s="102" t="s">
        <v>80</v>
      </c>
    </row>
    <row r="14" spans="1:12" ht="20.25">
      <c r="A14" s="8" t="s">
        <v>17</v>
      </c>
      <c r="B14" s="15">
        <v>0.6354166666666666</v>
      </c>
      <c r="C14" s="10" t="s">
        <v>19</v>
      </c>
      <c r="D14" s="5"/>
      <c r="E14" s="12" t="s">
        <v>21</v>
      </c>
      <c r="F14" s="1">
        <v>1</v>
      </c>
      <c r="G14" s="6" t="s">
        <v>0</v>
      </c>
      <c r="H14" s="1">
        <v>4</v>
      </c>
      <c r="I14" s="100" t="s">
        <v>95</v>
      </c>
      <c r="K14" s="104" t="s">
        <v>98</v>
      </c>
      <c r="L14" s="104" t="s">
        <v>46</v>
      </c>
    </row>
    <row r="15" spans="1:12" ht="20.25">
      <c r="A15" s="8" t="s">
        <v>18</v>
      </c>
      <c r="B15" s="15">
        <v>0.6666666666666666</v>
      </c>
      <c r="C15" s="7" t="s">
        <v>5</v>
      </c>
      <c r="D15" s="6"/>
      <c r="E15" s="11" t="s">
        <v>6</v>
      </c>
      <c r="F15" s="1">
        <v>7</v>
      </c>
      <c r="G15" s="5" t="s">
        <v>0</v>
      </c>
      <c r="H15" s="1">
        <v>0</v>
      </c>
      <c r="I15" s="15" t="s">
        <v>96</v>
      </c>
      <c r="K15" s="7" t="s">
        <v>99</v>
      </c>
      <c r="L15" s="7" t="s">
        <v>46</v>
      </c>
    </row>
    <row r="16" spans="2:12" ht="20.25">
      <c r="B16" s="15"/>
      <c r="C16" s="3"/>
      <c r="D16" s="6"/>
      <c r="E16" s="1"/>
      <c r="K16" s="108" t="s">
        <v>100</v>
      </c>
      <c r="L16" s="108" t="s">
        <v>19</v>
      </c>
    </row>
    <row r="17" spans="2:12" ht="20.25">
      <c r="B17" s="15"/>
      <c r="C17" s="15"/>
      <c r="D17" s="6"/>
      <c r="E17" s="1"/>
      <c r="K17" s="12" t="s">
        <v>101</v>
      </c>
      <c r="L17" s="12" t="s">
        <v>21</v>
      </c>
    </row>
    <row r="18" spans="3:12" ht="20.25">
      <c r="C18" s="3"/>
      <c r="K18" s="109" t="s">
        <v>102</v>
      </c>
      <c r="L18" s="109" t="s">
        <v>21</v>
      </c>
    </row>
    <row r="19" spans="11:12" ht="20.25">
      <c r="K19" s="110" t="s">
        <v>97</v>
      </c>
      <c r="L19" s="110" t="s">
        <v>6</v>
      </c>
    </row>
    <row r="20" ht="20.25">
      <c r="C20" s="99" t="s">
        <v>84</v>
      </c>
    </row>
    <row r="21" spans="3:4" ht="20.25">
      <c r="C21" s="99" t="s">
        <v>110</v>
      </c>
      <c r="D21" s="4">
        <v>17</v>
      </c>
    </row>
    <row r="22" spans="3:4" ht="20.25">
      <c r="C22" s="99" t="s">
        <v>111</v>
      </c>
      <c r="D22" s="4">
        <v>17</v>
      </c>
    </row>
    <row r="23" spans="3:4" ht="20.25">
      <c r="C23" s="99" t="s">
        <v>112</v>
      </c>
      <c r="D23" s="4">
        <v>6</v>
      </c>
    </row>
    <row r="24" spans="3:4" ht="20.25">
      <c r="C24" s="99" t="s">
        <v>113</v>
      </c>
      <c r="D24" s="4">
        <v>3</v>
      </c>
    </row>
    <row r="25" spans="3:4" ht="20.25">
      <c r="C25" s="99" t="s">
        <v>114</v>
      </c>
      <c r="D25" s="4">
        <v>2</v>
      </c>
    </row>
    <row r="26" spans="3:4" ht="20.25">
      <c r="C26" s="99" t="s">
        <v>115</v>
      </c>
      <c r="D26" s="4">
        <v>2</v>
      </c>
    </row>
    <row r="27" spans="3:4" ht="20.25">
      <c r="C27" s="99" t="s">
        <v>116</v>
      </c>
      <c r="D27" s="4">
        <v>2</v>
      </c>
    </row>
    <row r="28" spans="3:4" ht="20.25">
      <c r="C28" s="99" t="s">
        <v>117</v>
      </c>
      <c r="D28" s="4">
        <v>2</v>
      </c>
    </row>
    <row r="29" spans="3:4" ht="20.25">
      <c r="C29" s="99" t="s">
        <v>118</v>
      </c>
      <c r="D29" s="4">
        <v>1</v>
      </c>
    </row>
    <row r="30" spans="3:4" ht="20.25">
      <c r="C30" s="99" t="s">
        <v>119</v>
      </c>
      <c r="D30" s="4">
        <v>1</v>
      </c>
    </row>
    <row r="31" spans="3:4" ht="20.25">
      <c r="C31" s="99" t="s">
        <v>120</v>
      </c>
      <c r="D31" s="4">
        <v>1</v>
      </c>
    </row>
    <row r="32" spans="3:4" ht="20.25">
      <c r="C32" s="99" t="s">
        <v>121</v>
      </c>
      <c r="D32" s="4">
        <v>1</v>
      </c>
    </row>
  </sheetData>
  <sheetProtection/>
  <mergeCells count="2">
    <mergeCell ref="C1:E1"/>
    <mergeCell ref="C2:E2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zoomScale="60" zoomScaleNormal="60" zoomScalePageLayoutView="0" workbookViewId="0" topLeftCell="A3">
      <selection activeCell="T16" sqref="T16"/>
    </sheetView>
  </sheetViews>
  <sheetFormatPr defaultColWidth="9.140625" defaultRowHeight="12.75"/>
  <cols>
    <col min="1" max="1" width="37.421875" style="0" bestFit="1" customWidth="1"/>
    <col min="2" max="2" width="13.7109375" style="0" customWidth="1"/>
    <col min="3" max="3" width="2.140625" style="0" bestFit="1" customWidth="1"/>
    <col min="4" max="5" width="13.7109375" style="0" customWidth="1"/>
    <col min="6" max="6" width="2.140625" style="0" bestFit="1" customWidth="1"/>
    <col min="7" max="8" width="13.7109375" style="0" customWidth="1"/>
    <col min="9" max="9" width="2.140625" style="0" bestFit="1" customWidth="1"/>
    <col min="10" max="10" width="13.7109375" style="0" customWidth="1"/>
    <col min="11" max="11" width="16.421875" style="0" customWidth="1"/>
    <col min="12" max="12" width="2.140625" style="0" bestFit="1" customWidth="1"/>
    <col min="13" max="13" width="13.7109375" style="0" customWidth="1"/>
    <col min="14" max="14" width="15.421875" style="0" bestFit="1" customWidth="1"/>
    <col min="15" max="15" width="2.140625" style="0" bestFit="1" customWidth="1"/>
    <col min="16" max="16" width="13.7109375" style="0" customWidth="1"/>
  </cols>
  <sheetData>
    <row r="1" spans="1:16" ht="30">
      <c r="A1" s="118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30">
      <c r="A2" s="118" t="s">
        <v>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33.75" customHeight="1">
      <c r="A3" s="118">
        <v>1999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ht="10.5" customHeight="1" thickBot="1"/>
    <row r="5" spans="1:16" ht="51.75" customHeight="1">
      <c r="A5" s="21"/>
      <c r="B5" s="119" t="s">
        <v>6</v>
      </c>
      <c r="C5" s="119"/>
      <c r="D5" s="119"/>
      <c r="E5" s="120" t="s">
        <v>59</v>
      </c>
      <c r="F5" s="121"/>
      <c r="G5" s="122"/>
      <c r="H5" s="123" t="s">
        <v>58</v>
      </c>
      <c r="I5" s="123"/>
      <c r="J5" s="123"/>
      <c r="K5" s="124" t="s">
        <v>56</v>
      </c>
      <c r="L5" s="125"/>
      <c r="M5" s="126"/>
      <c r="N5" s="127" t="s">
        <v>57</v>
      </c>
      <c r="O5" s="127"/>
      <c r="P5" s="128"/>
    </row>
    <row r="6" spans="1:23" ht="38.25" customHeight="1">
      <c r="A6" s="22" t="s">
        <v>6</v>
      </c>
      <c r="B6" s="23"/>
      <c r="C6" s="23"/>
      <c r="D6" s="23"/>
      <c r="E6" s="48">
        <v>5</v>
      </c>
      <c r="F6" s="25" t="s">
        <v>60</v>
      </c>
      <c r="G6" s="49">
        <v>0</v>
      </c>
      <c r="H6" s="25">
        <v>5</v>
      </c>
      <c r="I6" s="25" t="s">
        <v>60</v>
      </c>
      <c r="J6" s="25">
        <v>0</v>
      </c>
      <c r="K6" s="24">
        <v>1</v>
      </c>
      <c r="L6" s="25" t="s">
        <v>60</v>
      </c>
      <c r="M6" s="26">
        <v>2</v>
      </c>
      <c r="N6" s="25">
        <v>3</v>
      </c>
      <c r="O6" s="25" t="s">
        <v>60</v>
      </c>
      <c r="P6" s="26">
        <v>1</v>
      </c>
      <c r="S6" s="20"/>
      <c r="T6" s="50">
        <f>IF(AND(E6&lt;&gt;"",G6&lt;&gt;""),E6-G6,"")</f>
        <v>5</v>
      </c>
      <c r="U6" s="50">
        <f>IF(AND(H6&lt;&gt;"",J6&lt;&gt;""),H6-J6,"")</f>
        <v>5</v>
      </c>
      <c r="V6" s="50">
        <f>IF(AND(K6&lt;&gt;"",M6&lt;&gt;""),K6-M6,"")</f>
        <v>-1</v>
      </c>
      <c r="W6" s="50">
        <f>IF(AND(N6&lt;&gt;"",P6&lt;&gt;""),N6-P6,"")</f>
        <v>2</v>
      </c>
    </row>
    <row r="7" spans="1:23" ht="38.25" customHeight="1">
      <c r="A7" s="27" t="s">
        <v>20</v>
      </c>
      <c r="B7" s="25">
        <v>0</v>
      </c>
      <c r="C7" s="25" t="s">
        <v>60</v>
      </c>
      <c r="D7" s="25">
        <v>5</v>
      </c>
      <c r="E7" s="28"/>
      <c r="F7" s="23"/>
      <c r="G7" s="29"/>
      <c r="H7" s="25">
        <v>1</v>
      </c>
      <c r="I7" s="25" t="s">
        <v>60</v>
      </c>
      <c r="J7" s="25">
        <v>2</v>
      </c>
      <c r="K7" s="24">
        <v>0</v>
      </c>
      <c r="L7" s="25" t="s">
        <v>60</v>
      </c>
      <c r="M7" s="26">
        <v>9</v>
      </c>
      <c r="N7" s="25">
        <v>1</v>
      </c>
      <c r="O7" s="25" t="s">
        <v>60</v>
      </c>
      <c r="P7" s="26">
        <v>3</v>
      </c>
      <c r="S7" s="50">
        <f>IF(AND(B7&lt;&gt;"",D7&lt;&gt;""),B7-D7,"")</f>
        <v>-5</v>
      </c>
      <c r="T7" s="51"/>
      <c r="U7" s="50">
        <f>IF(AND(H7&lt;&gt;"",J7&lt;&gt;""),H7-J7,"")</f>
        <v>-1</v>
      </c>
      <c r="V7" s="50">
        <f>IF(AND(K7&lt;&gt;"",M7&lt;&gt;""),K7-M7,"")</f>
        <v>-9</v>
      </c>
      <c r="W7" s="50">
        <f>IF(AND(N7&lt;&gt;"",P7&lt;&gt;""),N7-P7,"")</f>
        <v>-2</v>
      </c>
    </row>
    <row r="8" spans="1:23" ht="38.25" customHeight="1">
      <c r="A8" s="30" t="s">
        <v>58</v>
      </c>
      <c r="B8" s="25">
        <v>0</v>
      </c>
      <c r="C8" s="25" t="s">
        <v>60</v>
      </c>
      <c r="D8" s="25">
        <v>5</v>
      </c>
      <c r="E8" s="24">
        <v>2</v>
      </c>
      <c r="F8" s="25" t="s">
        <v>60</v>
      </c>
      <c r="G8" s="26">
        <v>1</v>
      </c>
      <c r="H8" s="23"/>
      <c r="I8" s="23"/>
      <c r="J8" s="23"/>
      <c r="K8" s="24">
        <v>0</v>
      </c>
      <c r="L8" s="25" t="s">
        <v>60</v>
      </c>
      <c r="M8" s="26">
        <v>7</v>
      </c>
      <c r="N8" s="25">
        <v>2</v>
      </c>
      <c r="O8" s="25" t="s">
        <v>60</v>
      </c>
      <c r="P8" s="26">
        <v>3</v>
      </c>
      <c r="S8" s="50">
        <f>IF(AND(B8&lt;&gt;"",D8&lt;&gt;""),B8-D8,"")</f>
        <v>-5</v>
      </c>
      <c r="T8" s="50">
        <f>IF(AND(E8&lt;&gt;"",G8&lt;&gt;""),E8-G8,"")</f>
        <v>1</v>
      </c>
      <c r="U8" s="51"/>
      <c r="V8" s="50">
        <f>IF(AND(K8&lt;&gt;"",M8&lt;&gt;""),K8-M8,"")</f>
        <v>-7</v>
      </c>
      <c r="W8" s="50">
        <f>IF(AND(N8&lt;&gt;"",P8&lt;&gt;""),N8-P8,"")</f>
        <v>-1</v>
      </c>
    </row>
    <row r="9" spans="1:23" ht="38.25" customHeight="1">
      <c r="A9" s="31" t="s">
        <v>56</v>
      </c>
      <c r="B9" s="25">
        <v>2</v>
      </c>
      <c r="C9" s="25" t="s">
        <v>60</v>
      </c>
      <c r="D9" s="25">
        <v>1</v>
      </c>
      <c r="E9" s="24">
        <v>9</v>
      </c>
      <c r="F9" s="25" t="s">
        <v>60</v>
      </c>
      <c r="G9" s="26">
        <v>0</v>
      </c>
      <c r="H9" s="25">
        <v>7</v>
      </c>
      <c r="I9" s="25" t="s">
        <v>60</v>
      </c>
      <c r="J9" s="25">
        <v>0</v>
      </c>
      <c r="K9" s="28"/>
      <c r="L9" s="23"/>
      <c r="M9" s="29"/>
      <c r="N9" s="25">
        <v>5</v>
      </c>
      <c r="O9" s="25" t="s">
        <v>60</v>
      </c>
      <c r="P9" s="26">
        <v>0</v>
      </c>
      <c r="S9" s="50">
        <f>IF(AND(B9&lt;&gt;"",D9&lt;&gt;""),B9-D9,"")</f>
        <v>1</v>
      </c>
      <c r="T9" s="50">
        <f>IF(AND(E9&lt;&gt;"",G9&lt;&gt;""),E9-G9,"")</f>
        <v>9</v>
      </c>
      <c r="U9" s="50">
        <f>IF(AND(H9&lt;&gt;"",J9&lt;&gt;""),H9-J9,"")</f>
        <v>7</v>
      </c>
      <c r="V9" s="51"/>
      <c r="W9" s="50">
        <f>IF(AND(N9&lt;&gt;"",P9&lt;&gt;""),N9-P9,"")</f>
        <v>5</v>
      </c>
    </row>
    <row r="10" spans="1:23" ht="38.25" customHeight="1" thickBot="1">
      <c r="A10" s="32" t="s">
        <v>57</v>
      </c>
      <c r="B10" s="33">
        <v>1</v>
      </c>
      <c r="C10" s="33" t="s">
        <v>60</v>
      </c>
      <c r="D10" s="33">
        <v>3</v>
      </c>
      <c r="E10" s="34">
        <v>3</v>
      </c>
      <c r="F10" s="33" t="s">
        <v>60</v>
      </c>
      <c r="G10" s="35">
        <v>1</v>
      </c>
      <c r="H10" s="33">
        <v>3</v>
      </c>
      <c r="I10" s="33" t="s">
        <v>60</v>
      </c>
      <c r="J10" s="33">
        <v>2</v>
      </c>
      <c r="K10" s="34">
        <v>0</v>
      </c>
      <c r="L10" s="33" t="s">
        <v>60</v>
      </c>
      <c r="M10" s="35">
        <v>5</v>
      </c>
      <c r="N10" s="36"/>
      <c r="O10" s="36"/>
      <c r="P10" s="37"/>
      <c r="S10" s="50">
        <f>IF(AND(B10&lt;&gt;"",D10&lt;&gt;""),B10-D10,"")</f>
        <v>-2</v>
      </c>
      <c r="T10" s="50">
        <f>IF(AND(E10&lt;&gt;"",G10&lt;&gt;""),E10-G10,"")</f>
        <v>2</v>
      </c>
      <c r="U10" s="50">
        <f>IF(AND(H10&lt;&gt;"",J10&lt;&gt;""),H10-J10,"")</f>
        <v>1</v>
      </c>
      <c r="V10" s="50">
        <f>IF(AND(K10&lt;&gt;"",M10&lt;&gt;""),K10-M10,"")</f>
        <v>-5</v>
      </c>
      <c r="W10" s="51"/>
    </row>
    <row r="11" spans="2:4" ht="38.25" customHeight="1">
      <c r="B11" s="1"/>
      <c r="C11" s="1"/>
      <c r="D11" s="1"/>
    </row>
    <row r="12" spans="2:14" ht="38.25" customHeight="1">
      <c r="B12" s="117" t="s">
        <v>79</v>
      </c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6" ht="38.25" customHeight="1" thickBot="1">
      <c r="A13" s="52" t="s">
        <v>63</v>
      </c>
      <c r="B13" s="58" t="s">
        <v>69</v>
      </c>
      <c r="C13" s="62"/>
      <c r="D13" s="64" t="s">
        <v>65</v>
      </c>
      <c r="E13" s="38" t="s">
        <v>68</v>
      </c>
      <c r="F13" s="39"/>
      <c r="G13" s="65" t="s">
        <v>66</v>
      </c>
      <c r="H13" s="70" t="s">
        <v>61</v>
      </c>
      <c r="I13" s="39"/>
      <c r="J13" s="40" t="s">
        <v>62</v>
      </c>
      <c r="K13" s="41" t="s">
        <v>64</v>
      </c>
      <c r="L13" s="71"/>
      <c r="M13" s="74" t="s">
        <v>67</v>
      </c>
      <c r="N13" s="39" t="s">
        <v>70</v>
      </c>
      <c r="O13" s="1"/>
      <c r="P13" s="1"/>
    </row>
    <row r="14" spans="1:16" ht="38.25" customHeight="1" thickTop="1">
      <c r="A14" s="53" t="s">
        <v>6</v>
      </c>
      <c r="B14" s="59">
        <f>SUM(D14:G14)</f>
        <v>4</v>
      </c>
      <c r="C14" s="63"/>
      <c r="D14" s="66">
        <f>COUNTIF(T6:W6,"&gt;0")</f>
        <v>3</v>
      </c>
      <c r="E14" s="42">
        <f>COUNTIF(T6:W6,"=0")</f>
        <v>0</v>
      </c>
      <c r="F14" s="43"/>
      <c r="G14" s="67">
        <f>COUNTIF(T6:W6,"&lt;0")</f>
        <v>1</v>
      </c>
      <c r="H14" s="72">
        <f>E6+H6+K6+N6</f>
        <v>14</v>
      </c>
      <c r="I14" s="43"/>
      <c r="J14" s="44">
        <f>G6+J6+M6+P6</f>
        <v>3</v>
      </c>
      <c r="K14" s="42">
        <f>H14-J14</f>
        <v>11</v>
      </c>
      <c r="L14" s="73"/>
      <c r="M14" s="75">
        <f>D14*2+E14*1</f>
        <v>6</v>
      </c>
      <c r="N14" s="43"/>
      <c r="O14" s="1"/>
      <c r="P14" s="1"/>
    </row>
    <row r="15" spans="1:16" ht="38.25" customHeight="1">
      <c r="A15" s="54" t="s">
        <v>20</v>
      </c>
      <c r="B15" s="60">
        <f>SUM(D15:G15)</f>
        <v>4</v>
      </c>
      <c r="C15" s="25"/>
      <c r="D15" s="68">
        <f>COUNTIF(S7:W7,"&gt;0")</f>
        <v>0</v>
      </c>
      <c r="E15" s="45">
        <f>COUNTIF(S7:W7,"=0")</f>
        <v>0</v>
      </c>
      <c r="F15" s="46"/>
      <c r="G15" s="69">
        <f>COUNTIF(S7:W7,"&lt;0")</f>
        <v>4</v>
      </c>
      <c r="H15" s="60">
        <f>B7+H7+K7+N7</f>
        <v>2</v>
      </c>
      <c r="I15" s="46"/>
      <c r="J15" s="47">
        <f>D7+J7+M7+P7</f>
        <v>19</v>
      </c>
      <c r="K15" s="45">
        <f>H15-J15</f>
        <v>-17</v>
      </c>
      <c r="L15" s="61"/>
      <c r="M15" s="76">
        <f>D15*2+E15*1</f>
        <v>0</v>
      </c>
      <c r="N15" s="46"/>
      <c r="O15" s="1"/>
      <c r="P15" s="1"/>
    </row>
    <row r="16" spans="1:16" ht="38.25" customHeight="1">
      <c r="A16" s="55" t="s">
        <v>58</v>
      </c>
      <c r="B16" s="60">
        <f>SUM(D16:G16)</f>
        <v>4</v>
      </c>
      <c r="C16" s="25"/>
      <c r="D16" s="68">
        <f>COUNTIF(S8:W8,"&gt;0")</f>
        <v>1</v>
      </c>
      <c r="E16" s="45">
        <f>COUNTIF(S8:W8,"=0")</f>
        <v>0</v>
      </c>
      <c r="F16" s="46"/>
      <c r="G16" s="69">
        <f>COUNTIF(S8:W8,"&lt;0")</f>
        <v>3</v>
      </c>
      <c r="H16" s="60">
        <f>B8+E8+K8+N8</f>
        <v>4</v>
      </c>
      <c r="I16" s="46"/>
      <c r="J16" s="47">
        <f>D8+G8+M8+P8</f>
        <v>16</v>
      </c>
      <c r="K16" s="45">
        <f>H16-J16</f>
        <v>-12</v>
      </c>
      <c r="L16" s="61"/>
      <c r="M16" s="76">
        <f>D16*2+E16*1</f>
        <v>2</v>
      </c>
      <c r="N16" s="46"/>
      <c r="O16" s="1"/>
      <c r="P16" s="1"/>
    </row>
    <row r="17" spans="1:16" ht="38.25" customHeight="1">
      <c r="A17" s="56" t="s">
        <v>56</v>
      </c>
      <c r="B17" s="60">
        <f>SUM(D17:G17)</f>
        <v>4</v>
      </c>
      <c r="C17" s="25"/>
      <c r="D17" s="68">
        <f>COUNTIF(S9:W9,"&gt;0")</f>
        <v>4</v>
      </c>
      <c r="E17" s="45">
        <f>COUNTIF(S9:W9,"=0")</f>
        <v>0</v>
      </c>
      <c r="F17" s="46"/>
      <c r="G17" s="69">
        <f>COUNTIF(S9:W9,"&lt;0")</f>
        <v>0</v>
      </c>
      <c r="H17" s="60">
        <f>B9+E9+H9+N9</f>
        <v>23</v>
      </c>
      <c r="I17" s="46"/>
      <c r="J17" s="47">
        <f>D9+G9+J9+P9</f>
        <v>1</v>
      </c>
      <c r="K17" s="45">
        <f>H17-J17</f>
        <v>22</v>
      </c>
      <c r="L17" s="61"/>
      <c r="M17" s="76">
        <f>D17*2+E17*1</f>
        <v>8</v>
      </c>
      <c r="N17" s="46"/>
      <c r="O17" s="1"/>
      <c r="P17" s="1"/>
    </row>
    <row r="18" spans="1:14" ht="38.25" customHeight="1" thickBot="1">
      <c r="A18" s="57" t="s">
        <v>57</v>
      </c>
      <c r="B18" s="60">
        <f>SUM(D18:G18)</f>
        <v>4</v>
      </c>
      <c r="C18" s="25"/>
      <c r="D18" s="68">
        <f>COUNTIF(S10:V10,"&gt;0")</f>
        <v>2</v>
      </c>
      <c r="E18" s="45">
        <f>COUNTIF(S10:V10,"=0")</f>
        <v>0</v>
      </c>
      <c r="F18" s="46"/>
      <c r="G18" s="69">
        <f>COUNTIF(S10:V10,"&lt;0")</f>
        <v>2</v>
      </c>
      <c r="H18" s="60">
        <f>B10+E10+H10+K10</f>
        <v>7</v>
      </c>
      <c r="I18" s="46"/>
      <c r="J18" s="47">
        <f>D10+G10+J10+M10</f>
        <v>11</v>
      </c>
      <c r="K18" s="45">
        <f>H18-J18</f>
        <v>-4</v>
      </c>
      <c r="L18" s="61"/>
      <c r="M18" s="76">
        <f>D18*2+E18*1</f>
        <v>4</v>
      </c>
      <c r="N18" s="46"/>
    </row>
  </sheetData>
  <sheetProtection selectLockedCells="1"/>
  <mergeCells count="9">
    <mergeCell ref="B12:N12"/>
    <mergeCell ref="A1:P1"/>
    <mergeCell ref="A2:P2"/>
    <mergeCell ref="A3:P3"/>
    <mergeCell ref="B5:D5"/>
    <mergeCell ref="E5:G5"/>
    <mergeCell ref="H5:J5"/>
    <mergeCell ref="K5:M5"/>
    <mergeCell ref="N5:P5"/>
  </mergeCells>
  <printOptions/>
  <pageMargins left="0.17" right="0.17" top="0.25" bottom="0.44" header="0.18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0">
      <selection activeCell="J14" sqref="J14"/>
    </sheetView>
  </sheetViews>
  <sheetFormatPr defaultColWidth="9.140625" defaultRowHeight="12.75"/>
  <cols>
    <col min="1" max="1" width="9.140625" style="14" customWidth="1"/>
    <col min="2" max="2" width="10.8515625" style="4" customWidth="1"/>
    <col min="3" max="3" width="37.57421875" style="0" bestFit="1" customWidth="1"/>
    <col min="4" max="4" width="4.7109375" style="4" customWidth="1"/>
    <col min="5" max="5" width="32.140625" style="0" bestFit="1" customWidth="1"/>
    <col min="6" max="6" width="7.57421875" style="0" customWidth="1"/>
    <col min="7" max="7" width="4.7109375" style="0" customWidth="1"/>
    <col min="8" max="8" width="5.421875" style="0" customWidth="1"/>
    <col min="9" max="9" width="27.140625" style="0" customWidth="1"/>
    <col min="10" max="10" width="27.421875" style="0" customWidth="1"/>
    <col min="11" max="11" width="35.8515625" style="0" bestFit="1" customWidth="1"/>
    <col min="12" max="12" width="22.8515625" style="0" customWidth="1"/>
  </cols>
  <sheetData>
    <row r="1" spans="3:5" ht="20.25">
      <c r="C1" s="116" t="s">
        <v>1</v>
      </c>
      <c r="D1" s="116"/>
      <c r="E1" s="116"/>
    </row>
    <row r="2" spans="3:5" ht="20.25">
      <c r="C2" s="116" t="s">
        <v>22</v>
      </c>
      <c r="D2" s="116"/>
      <c r="E2" s="116"/>
    </row>
    <row r="3" spans="3:10" ht="25.5">
      <c r="C3" s="5"/>
      <c r="D3" s="5"/>
      <c r="E3" s="5"/>
      <c r="J3" s="102" t="s">
        <v>108</v>
      </c>
    </row>
    <row r="4" spans="1:9" ht="20.25">
      <c r="A4" s="8" t="s">
        <v>7</v>
      </c>
      <c r="B4" s="8">
        <v>0.375</v>
      </c>
      <c r="C4" s="7" t="s">
        <v>46</v>
      </c>
      <c r="D4" s="5" t="s">
        <v>0</v>
      </c>
      <c r="E4" s="11" t="s">
        <v>6</v>
      </c>
      <c r="F4" s="1">
        <v>10</v>
      </c>
      <c r="G4" s="5" t="s">
        <v>0</v>
      </c>
      <c r="H4" s="1">
        <v>0</v>
      </c>
      <c r="I4" s="1"/>
    </row>
    <row r="5" spans="1:11" ht="23.25">
      <c r="A5" s="8" t="s">
        <v>8</v>
      </c>
      <c r="B5" s="8">
        <v>0.3923611111111111</v>
      </c>
      <c r="C5" s="10" t="s">
        <v>19</v>
      </c>
      <c r="D5" s="5" t="s">
        <v>0</v>
      </c>
      <c r="E5" s="13" t="s">
        <v>47</v>
      </c>
      <c r="F5" s="1">
        <v>1</v>
      </c>
      <c r="G5" s="5" t="s">
        <v>0</v>
      </c>
      <c r="H5" s="1">
        <v>3</v>
      </c>
      <c r="I5" s="1"/>
      <c r="J5" s="107">
        <v>1</v>
      </c>
      <c r="K5" s="7" t="s">
        <v>46</v>
      </c>
    </row>
    <row r="6" spans="1:11" ht="23.25">
      <c r="A6" s="8" t="s">
        <v>9</v>
      </c>
      <c r="B6" s="8">
        <v>0.40972222222222227</v>
      </c>
      <c r="C6" s="12" t="s">
        <v>48</v>
      </c>
      <c r="D6" s="5" t="s">
        <v>0</v>
      </c>
      <c r="E6" s="17" t="s">
        <v>49</v>
      </c>
      <c r="F6" s="1">
        <v>2</v>
      </c>
      <c r="G6" s="5" t="s">
        <v>0</v>
      </c>
      <c r="H6" s="1">
        <v>5</v>
      </c>
      <c r="I6" s="1"/>
      <c r="J6" s="107">
        <v>2</v>
      </c>
      <c r="K6" s="17" t="s">
        <v>49</v>
      </c>
    </row>
    <row r="7" spans="1:11" ht="23.25">
      <c r="A7" s="8" t="s">
        <v>10</v>
      </c>
      <c r="B7" s="8">
        <v>0.4270833333333333</v>
      </c>
      <c r="C7" s="7" t="s">
        <v>46</v>
      </c>
      <c r="D7" s="5" t="s">
        <v>0</v>
      </c>
      <c r="E7" s="18" t="s">
        <v>50</v>
      </c>
      <c r="F7" s="1">
        <v>4</v>
      </c>
      <c r="G7" s="5" t="s">
        <v>0</v>
      </c>
      <c r="H7" s="1">
        <v>0</v>
      </c>
      <c r="I7" s="1"/>
      <c r="J7" s="107">
        <v>3</v>
      </c>
      <c r="K7" s="13" t="s">
        <v>47</v>
      </c>
    </row>
    <row r="8" spans="1:11" ht="23.25">
      <c r="A8" s="8" t="s">
        <v>11</v>
      </c>
      <c r="B8" s="8">
        <v>0.4444444444444444</v>
      </c>
      <c r="C8" s="11" t="s">
        <v>6</v>
      </c>
      <c r="D8" s="5" t="s">
        <v>0</v>
      </c>
      <c r="E8" s="10" t="s">
        <v>19</v>
      </c>
      <c r="F8" s="1">
        <v>1</v>
      </c>
      <c r="G8" s="5" t="s">
        <v>0</v>
      </c>
      <c r="H8" s="1">
        <v>4</v>
      </c>
      <c r="I8" s="1"/>
      <c r="J8" s="107">
        <v>4</v>
      </c>
      <c r="K8" s="18" t="s">
        <v>50</v>
      </c>
    </row>
    <row r="9" spans="1:11" ht="23.25">
      <c r="A9" s="8" t="s">
        <v>12</v>
      </c>
      <c r="B9" s="8">
        <v>0.4618055555555556</v>
      </c>
      <c r="C9" s="13" t="s">
        <v>47</v>
      </c>
      <c r="D9" s="5" t="s">
        <v>0</v>
      </c>
      <c r="E9" s="12" t="s">
        <v>48</v>
      </c>
      <c r="F9" s="1">
        <v>2</v>
      </c>
      <c r="G9" s="5" t="s">
        <v>0</v>
      </c>
      <c r="H9" s="1">
        <v>0</v>
      </c>
      <c r="I9" s="1"/>
      <c r="J9" s="107">
        <v>5</v>
      </c>
      <c r="K9" s="10" t="s">
        <v>19</v>
      </c>
    </row>
    <row r="10" spans="1:11" ht="23.25">
      <c r="A10" s="8" t="s">
        <v>13</v>
      </c>
      <c r="B10" s="8">
        <v>0.4791666666666667</v>
      </c>
      <c r="C10" s="17" t="s">
        <v>49</v>
      </c>
      <c r="D10" s="5" t="s">
        <v>0</v>
      </c>
      <c r="E10" s="18" t="s">
        <v>50</v>
      </c>
      <c r="F10" s="1">
        <v>2</v>
      </c>
      <c r="G10" s="5" t="s">
        <v>0</v>
      </c>
      <c r="H10" s="1">
        <v>0</v>
      </c>
      <c r="I10" s="1"/>
      <c r="J10" s="107">
        <v>6</v>
      </c>
      <c r="K10" s="12" t="s">
        <v>48</v>
      </c>
    </row>
    <row r="11" spans="1:11" ht="23.25">
      <c r="A11" s="8" t="s">
        <v>14</v>
      </c>
      <c r="B11" s="8">
        <v>0.49652777777777773</v>
      </c>
      <c r="C11" s="7" t="s">
        <v>46</v>
      </c>
      <c r="D11" s="5" t="s">
        <v>0</v>
      </c>
      <c r="E11" s="10" t="s">
        <v>19</v>
      </c>
      <c r="F11" s="1">
        <v>9</v>
      </c>
      <c r="G11" s="5" t="s">
        <v>0</v>
      </c>
      <c r="H11" s="1">
        <v>2</v>
      </c>
      <c r="I11" s="1"/>
      <c r="J11" s="107">
        <v>7</v>
      </c>
      <c r="K11" s="11" t="s">
        <v>6</v>
      </c>
    </row>
    <row r="12" spans="1:9" ht="20.25">
      <c r="A12" s="8" t="s">
        <v>15</v>
      </c>
      <c r="B12" s="8">
        <v>0.513888888888889</v>
      </c>
      <c r="C12" s="11" t="s">
        <v>6</v>
      </c>
      <c r="D12" s="5" t="s">
        <v>0</v>
      </c>
      <c r="E12" s="13" t="s">
        <v>47</v>
      </c>
      <c r="F12" s="1">
        <v>0</v>
      </c>
      <c r="G12" s="5" t="s">
        <v>0</v>
      </c>
      <c r="H12" s="1">
        <v>3</v>
      </c>
      <c r="I12" s="1"/>
    </row>
    <row r="13" spans="1:9" ht="20.25">
      <c r="A13" s="8" t="s">
        <v>16</v>
      </c>
      <c r="B13" s="8">
        <v>0.53125</v>
      </c>
      <c r="C13" s="10" t="s">
        <v>19</v>
      </c>
      <c r="D13" s="5" t="s">
        <v>0</v>
      </c>
      <c r="E13" s="12" t="s">
        <v>48</v>
      </c>
      <c r="F13" s="1">
        <v>2</v>
      </c>
      <c r="G13" s="5" t="s">
        <v>0</v>
      </c>
      <c r="H13" s="1">
        <v>2</v>
      </c>
      <c r="I13" s="1"/>
    </row>
    <row r="14" spans="1:10" ht="25.5">
      <c r="A14" s="8" t="s">
        <v>17</v>
      </c>
      <c r="B14" s="8">
        <v>0.548611111111111</v>
      </c>
      <c r="C14" s="11" t="s">
        <v>6</v>
      </c>
      <c r="D14" s="5" t="s">
        <v>0</v>
      </c>
      <c r="E14" s="18" t="s">
        <v>50</v>
      </c>
      <c r="F14" s="1">
        <v>2</v>
      </c>
      <c r="G14" s="5" t="s">
        <v>0</v>
      </c>
      <c r="H14" s="1">
        <v>4</v>
      </c>
      <c r="I14" s="1"/>
      <c r="J14" s="102" t="s">
        <v>80</v>
      </c>
    </row>
    <row r="15" spans="1:11" ht="20.25">
      <c r="A15" s="8" t="s">
        <v>18</v>
      </c>
      <c r="B15" s="15">
        <v>0.5659722222222222</v>
      </c>
      <c r="C15" s="7" t="s">
        <v>46</v>
      </c>
      <c r="D15" s="5" t="s">
        <v>0</v>
      </c>
      <c r="E15" s="17" t="s">
        <v>49</v>
      </c>
      <c r="F15" s="1">
        <v>4</v>
      </c>
      <c r="G15" s="5" t="s">
        <v>0</v>
      </c>
      <c r="H15" s="1">
        <v>3</v>
      </c>
      <c r="I15" s="1"/>
      <c r="J15" s="103" t="s">
        <v>109</v>
      </c>
      <c r="K15" s="103" t="s">
        <v>47</v>
      </c>
    </row>
    <row r="16" spans="1:11" ht="20.25">
      <c r="A16" s="8" t="s">
        <v>31</v>
      </c>
      <c r="B16" s="15">
        <v>0.5833333333333334</v>
      </c>
      <c r="C16" s="13" t="s">
        <v>47</v>
      </c>
      <c r="D16" s="5" t="s">
        <v>0</v>
      </c>
      <c r="E16" s="18" t="s">
        <v>50</v>
      </c>
      <c r="F16" s="1">
        <v>4</v>
      </c>
      <c r="G16" s="5" t="s">
        <v>0</v>
      </c>
      <c r="H16" s="1">
        <v>0</v>
      </c>
      <c r="J16" s="104" t="s">
        <v>103</v>
      </c>
      <c r="K16" s="104" t="s">
        <v>46</v>
      </c>
    </row>
    <row r="17" spans="1:11" ht="20.25">
      <c r="A17" s="8" t="s">
        <v>32</v>
      </c>
      <c r="B17" s="15">
        <v>0.6006944444444444</v>
      </c>
      <c r="C17" s="10" t="s">
        <v>19</v>
      </c>
      <c r="D17" s="5" t="s">
        <v>0</v>
      </c>
      <c r="E17" s="17" t="s">
        <v>49</v>
      </c>
      <c r="F17" s="1">
        <v>1</v>
      </c>
      <c r="G17" s="5" t="s">
        <v>0</v>
      </c>
      <c r="H17" s="1">
        <v>7</v>
      </c>
      <c r="J17" s="7" t="s">
        <v>104</v>
      </c>
      <c r="K17" s="7" t="s">
        <v>46</v>
      </c>
    </row>
    <row r="18" spans="1:11" ht="20.25">
      <c r="A18" s="8" t="s">
        <v>33</v>
      </c>
      <c r="B18" s="15">
        <v>0.6180555555555556</v>
      </c>
      <c r="C18" s="12" t="s">
        <v>48</v>
      </c>
      <c r="D18" s="5" t="s">
        <v>0</v>
      </c>
      <c r="E18" s="18" t="s">
        <v>50</v>
      </c>
      <c r="F18" s="1">
        <v>1</v>
      </c>
      <c r="G18" s="5" t="s">
        <v>0</v>
      </c>
      <c r="H18" s="1">
        <v>2</v>
      </c>
      <c r="J18" s="105" t="s">
        <v>105</v>
      </c>
      <c r="K18" s="105" t="s">
        <v>49</v>
      </c>
    </row>
    <row r="19" spans="1:11" ht="20.25">
      <c r="A19" s="8" t="s">
        <v>35</v>
      </c>
      <c r="B19" s="15">
        <v>0.6354166666666666</v>
      </c>
      <c r="C19" s="7" t="s">
        <v>46</v>
      </c>
      <c r="D19" s="5" t="s">
        <v>0</v>
      </c>
      <c r="E19" s="13" t="s">
        <v>47</v>
      </c>
      <c r="F19" s="1">
        <v>1</v>
      </c>
      <c r="G19" s="5" t="s">
        <v>0</v>
      </c>
      <c r="H19" s="1">
        <v>0</v>
      </c>
      <c r="J19" s="105" t="s">
        <v>106</v>
      </c>
      <c r="K19" s="105" t="s">
        <v>49</v>
      </c>
    </row>
    <row r="20" spans="1:11" ht="20.25">
      <c r="A20" s="8" t="s">
        <v>34</v>
      </c>
      <c r="B20" s="15">
        <v>0.6527777777777778</v>
      </c>
      <c r="C20" s="11" t="s">
        <v>6</v>
      </c>
      <c r="D20" s="5" t="s">
        <v>0</v>
      </c>
      <c r="E20" s="17" t="s">
        <v>49</v>
      </c>
      <c r="F20" s="1">
        <v>0</v>
      </c>
      <c r="G20" s="5" t="s">
        <v>0</v>
      </c>
      <c r="H20" s="1">
        <v>6</v>
      </c>
      <c r="J20" s="106" t="s">
        <v>107</v>
      </c>
      <c r="K20" s="106" t="s">
        <v>47</v>
      </c>
    </row>
    <row r="21" spans="1:8" ht="20.25">
      <c r="A21" s="8" t="s">
        <v>36</v>
      </c>
      <c r="B21" s="15">
        <v>0.6701388888888888</v>
      </c>
      <c r="C21" s="10" t="s">
        <v>19</v>
      </c>
      <c r="D21" s="5" t="s">
        <v>0</v>
      </c>
      <c r="E21" s="18" t="s">
        <v>50</v>
      </c>
      <c r="F21" s="1">
        <v>1</v>
      </c>
      <c r="G21" s="5" t="s">
        <v>0</v>
      </c>
      <c r="H21" s="1">
        <v>1</v>
      </c>
    </row>
    <row r="22" spans="1:8" ht="20.25">
      <c r="A22" s="8" t="s">
        <v>38</v>
      </c>
      <c r="B22" s="15">
        <v>0.6875</v>
      </c>
      <c r="C22" s="7" t="s">
        <v>46</v>
      </c>
      <c r="D22" s="5" t="s">
        <v>0</v>
      </c>
      <c r="E22" s="12" t="s">
        <v>48</v>
      </c>
      <c r="F22" s="1">
        <v>3</v>
      </c>
      <c r="G22" s="5" t="s">
        <v>0</v>
      </c>
      <c r="H22" s="1">
        <v>1</v>
      </c>
    </row>
    <row r="23" spans="1:8" ht="20.25">
      <c r="A23" s="8" t="s">
        <v>37</v>
      </c>
      <c r="B23" s="15">
        <v>0.7048611111111112</v>
      </c>
      <c r="C23" s="13" t="s">
        <v>47</v>
      </c>
      <c r="D23" s="5" t="s">
        <v>0</v>
      </c>
      <c r="E23" s="17" t="s">
        <v>49</v>
      </c>
      <c r="F23" s="1">
        <v>1</v>
      </c>
      <c r="G23" s="5" t="s">
        <v>0</v>
      </c>
      <c r="H23" s="1">
        <v>1</v>
      </c>
    </row>
    <row r="24" spans="1:10" ht="20.25">
      <c r="A24" s="8" t="s">
        <v>39</v>
      </c>
      <c r="B24" s="15">
        <v>0.7222222222222222</v>
      </c>
      <c r="C24" s="11" t="s">
        <v>6</v>
      </c>
      <c r="D24" s="5" t="s">
        <v>0</v>
      </c>
      <c r="E24" s="12" t="s">
        <v>48</v>
      </c>
      <c r="F24" s="1">
        <v>2</v>
      </c>
      <c r="G24" s="5" t="s">
        <v>0</v>
      </c>
      <c r="H24" s="1">
        <v>3</v>
      </c>
      <c r="J24" s="99" t="s">
        <v>84</v>
      </c>
    </row>
    <row r="25" spans="1:11" ht="20.25">
      <c r="A25" s="15"/>
      <c r="B25" s="15"/>
      <c r="C25" s="15"/>
      <c r="D25" s="15"/>
      <c r="E25" s="15"/>
      <c r="G25" s="5"/>
      <c r="J25" s="99" t="s">
        <v>85</v>
      </c>
      <c r="K25" s="101">
        <v>16</v>
      </c>
    </row>
    <row r="26" spans="1:11" ht="20.25">
      <c r="A26" s="15" t="s">
        <v>40</v>
      </c>
      <c r="B26" s="15">
        <v>0.7395833333333334</v>
      </c>
      <c r="C26" s="13" t="s">
        <v>47</v>
      </c>
      <c r="D26" s="15"/>
      <c r="E26" s="18" t="s">
        <v>50</v>
      </c>
      <c r="F26" s="1">
        <v>2</v>
      </c>
      <c r="G26" s="5" t="s">
        <v>0</v>
      </c>
      <c r="H26" s="1">
        <v>0</v>
      </c>
      <c r="I26" s="15" t="s">
        <v>54</v>
      </c>
      <c r="J26" s="99" t="s">
        <v>86</v>
      </c>
      <c r="K26" s="101">
        <v>13</v>
      </c>
    </row>
    <row r="27" spans="1:11" ht="20.25">
      <c r="A27" s="15" t="s">
        <v>41</v>
      </c>
      <c r="B27" s="15">
        <v>0.7569444444444445</v>
      </c>
      <c r="C27" s="7" t="s">
        <v>46</v>
      </c>
      <c r="D27" s="15"/>
      <c r="E27" s="17" t="s">
        <v>49</v>
      </c>
      <c r="F27" s="1">
        <v>5</v>
      </c>
      <c r="G27" s="5" t="s">
        <v>0</v>
      </c>
      <c r="H27" s="1">
        <v>3</v>
      </c>
      <c r="I27" s="15" t="s">
        <v>53</v>
      </c>
      <c r="J27" s="99" t="s">
        <v>87</v>
      </c>
      <c r="K27" s="101">
        <v>12</v>
      </c>
    </row>
    <row r="28" spans="1:11" ht="20.25">
      <c r="A28" s="15"/>
      <c r="B28" s="15"/>
      <c r="C28" s="15"/>
      <c r="D28" s="15"/>
      <c r="E28" s="15"/>
      <c r="J28" s="99" t="s">
        <v>88</v>
      </c>
      <c r="K28" s="101">
        <v>8</v>
      </c>
    </row>
    <row r="29" spans="10:11" ht="20.25">
      <c r="J29" s="99" t="s">
        <v>89</v>
      </c>
      <c r="K29" s="101">
        <v>7</v>
      </c>
    </row>
    <row r="30" spans="2:11" ht="20.25">
      <c r="B30" s="19">
        <v>0.7916666666666666</v>
      </c>
      <c r="C30" s="19" t="s">
        <v>51</v>
      </c>
      <c r="D30" s="9" t="s">
        <v>0</v>
      </c>
      <c r="E30" s="19" t="s">
        <v>52</v>
      </c>
      <c r="F30" s="1">
        <v>12</v>
      </c>
      <c r="G30" s="1"/>
      <c r="H30" s="1">
        <v>3</v>
      </c>
      <c r="J30" s="99" t="s">
        <v>90</v>
      </c>
      <c r="K30" s="101">
        <v>4</v>
      </c>
    </row>
    <row r="31" spans="10:11" ht="20.25">
      <c r="J31" s="99" t="s">
        <v>91</v>
      </c>
      <c r="K31" s="101">
        <v>3</v>
      </c>
    </row>
    <row r="32" spans="10:11" ht="20.25">
      <c r="J32" s="99" t="s">
        <v>92</v>
      </c>
      <c r="K32" s="101">
        <v>1</v>
      </c>
    </row>
    <row r="33" spans="10:11" ht="20.25">
      <c r="J33" s="99" t="s">
        <v>93</v>
      </c>
      <c r="K33" s="101">
        <v>0</v>
      </c>
    </row>
    <row r="34" spans="10:11" ht="20.25">
      <c r="J34" s="99" t="s">
        <v>94</v>
      </c>
      <c r="K34" s="101">
        <v>0</v>
      </c>
    </row>
  </sheetData>
  <sheetProtection/>
  <mergeCells count="2">
    <mergeCell ref="C1:E1"/>
    <mergeCell ref="C2:E2"/>
  </mergeCells>
  <printOptions/>
  <pageMargins left="0.25" right="0.25" top="0.37" bottom="0.34" header="0.3" footer="0.3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zoomScale="40" zoomScaleNormal="40" zoomScalePageLayoutView="0" workbookViewId="0" topLeftCell="A2">
      <selection activeCell="V14" sqref="V14"/>
    </sheetView>
  </sheetViews>
  <sheetFormatPr defaultColWidth="9.140625" defaultRowHeight="12.75"/>
  <cols>
    <col min="1" max="1" width="53.7109375" style="0" customWidth="1"/>
    <col min="2" max="2" width="13.7109375" style="0" customWidth="1"/>
    <col min="3" max="3" width="2.140625" style="0" bestFit="1" customWidth="1"/>
    <col min="4" max="5" width="13.7109375" style="0" customWidth="1"/>
    <col min="6" max="6" width="2.140625" style="0" bestFit="1" customWidth="1"/>
    <col min="7" max="8" width="13.7109375" style="0" customWidth="1"/>
    <col min="9" max="9" width="2.140625" style="0" bestFit="1" customWidth="1"/>
    <col min="10" max="10" width="13.7109375" style="0" customWidth="1"/>
    <col min="11" max="11" width="17.421875" style="0" customWidth="1"/>
    <col min="12" max="12" width="2.140625" style="0" customWidth="1"/>
    <col min="13" max="13" width="13.7109375" style="0" customWidth="1"/>
    <col min="14" max="14" width="15.421875" style="0" bestFit="1" customWidth="1"/>
    <col min="15" max="15" width="2.140625" style="0" bestFit="1" customWidth="1"/>
    <col min="16" max="16" width="13.421875" style="0" customWidth="1"/>
    <col min="17" max="17" width="13.8515625" style="0" customWidth="1"/>
    <col min="18" max="18" width="3.421875" style="0" bestFit="1" customWidth="1"/>
    <col min="19" max="19" width="13.8515625" style="0" customWidth="1"/>
    <col min="20" max="20" width="14.140625" style="0" customWidth="1"/>
    <col min="21" max="21" width="3.421875" style="0" bestFit="1" customWidth="1"/>
    <col min="22" max="22" width="13.8515625" style="0" customWidth="1"/>
  </cols>
  <sheetData>
    <row r="1" spans="1:22" ht="30" hidden="1">
      <c r="A1" s="118" t="s">
        <v>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30">
      <c r="A2" s="118" t="s">
        <v>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2" ht="33.75" customHeight="1">
      <c r="A3" s="118">
        <v>2003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</row>
    <row r="4" ht="10.5" customHeight="1" thickBot="1"/>
    <row r="5" spans="1:22" ht="51.75" customHeight="1" thickBot="1">
      <c r="A5" s="88" t="s">
        <v>63</v>
      </c>
      <c r="B5" s="129" t="s">
        <v>6</v>
      </c>
      <c r="C5" s="119"/>
      <c r="D5" s="130"/>
      <c r="E5" s="120" t="s">
        <v>48</v>
      </c>
      <c r="F5" s="121"/>
      <c r="G5" s="122"/>
      <c r="H5" s="123" t="s">
        <v>49</v>
      </c>
      <c r="I5" s="123"/>
      <c r="J5" s="123"/>
      <c r="K5" s="124" t="s">
        <v>56</v>
      </c>
      <c r="L5" s="125"/>
      <c r="M5" s="126"/>
      <c r="N5" s="137" t="s">
        <v>47</v>
      </c>
      <c r="O5" s="137"/>
      <c r="P5" s="138"/>
      <c r="Q5" s="127" t="s">
        <v>57</v>
      </c>
      <c r="R5" s="127"/>
      <c r="S5" s="128"/>
      <c r="T5" s="135" t="s">
        <v>50</v>
      </c>
      <c r="U5" s="135"/>
      <c r="V5" s="136"/>
    </row>
    <row r="6" spans="1:31" ht="38.25" customHeight="1" thickTop="1">
      <c r="A6" s="22" t="s">
        <v>6</v>
      </c>
      <c r="B6" s="23"/>
      <c r="C6" s="23"/>
      <c r="D6" s="23"/>
      <c r="E6" s="48">
        <v>2</v>
      </c>
      <c r="F6" s="25" t="s">
        <v>60</v>
      </c>
      <c r="G6" s="49">
        <v>3</v>
      </c>
      <c r="H6" s="25">
        <v>0</v>
      </c>
      <c r="I6" s="25" t="s">
        <v>60</v>
      </c>
      <c r="J6" s="25">
        <v>6</v>
      </c>
      <c r="K6" s="24">
        <v>0</v>
      </c>
      <c r="L6" s="25" t="s">
        <v>60</v>
      </c>
      <c r="M6" s="26">
        <v>10</v>
      </c>
      <c r="N6" s="25">
        <v>0</v>
      </c>
      <c r="O6" s="25" t="s">
        <v>60</v>
      </c>
      <c r="P6" s="26">
        <v>3</v>
      </c>
      <c r="Q6" s="25">
        <v>1</v>
      </c>
      <c r="R6" s="25" t="s">
        <v>60</v>
      </c>
      <c r="S6" s="26">
        <v>4</v>
      </c>
      <c r="T6" s="25">
        <v>2</v>
      </c>
      <c r="U6" s="25" t="s">
        <v>60</v>
      </c>
      <c r="V6" s="26">
        <v>4</v>
      </c>
      <c r="Y6" s="20"/>
      <c r="Z6" s="50">
        <f>IF(AND(E6&lt;&gt;"",G6&lt;&gt;""),E6-G6,"")</f>
        <v>-1</v>
      </c>
      <c r="AA6" s="50">
        <f>IF(AND(H6&lt;&gt;"",J6&lt;&gt;""),H6-J6,"")</f>
        <v>-6</v>
      </c>
      <c r="AB6" s="50">
        <f>IF(AND(K6&lt;&gt;"",M6&lt;&gt;""),K6-M6,"")</f>
        <v>-10</v>
      </c>
      <c r="AC6" s="50">
        <f>IF(AND(N6&lt;&gt;"",P6&lt;&gt;""),N6-P6,"")</f>
        <v>-3</v>
      </c>
      <c r="AD6" s="50">
        <f>IF(AND(Q6&lt;&gt;"",S6&lt;&gt;""),Q6-S6,"")</f>
        <v>-3</v>
      </c>
      <c r="AE6" s="50">
        <f aca="true" t="shared" si="0" ref="AE6:AE11">IF(AND(T6&lt;&gt;"",V6&lt;&gt;""),T6-V6,"")</f>
        <v>-2</v>
      </c>
    </row>
    <row r="7" spans="1:31" ht="38.25" customHeight="1">
      <c r="A7" s="27" t="s">
        <v>48</v>
      </c>
      <c r="B7" s="25">
        <v>3</v>
      </c>
      <c r="C7" s="25" t="s">
        <v>60</v>
      </c>
      <c r="D7" s="25">
        <v>2</v>
      </c>
      <c r="E7" s="28"/>
      <c r="F7" s="23"/>
      <c r="G7" s="29"/>
      <c r="H7" s="25">
        <v>2</v>
      </c>
      <c r="I7" s="25" t="s">
        <v>60</v>
      </c>
      <c r="J7" s="25">
        <v>5</v>
      </c>
      <c r="K7" s="24">
        <v>1</v>
      </c>
      <c r="L7" s="25" t="s">
        <v>60</v>
      </c>
      <c r="M7" s="26">
        <v>3</v>
      </c>
      <c r="N7" s="25">
        <v>0</v>
      </c>
      <c r="O7" s="25" t="s">
        <v>60</v>
      </c>
      <c r="P7" s="26">
        <v>2</v>
      </c>
      <c r="Q7" s="25">
        <v>2</v>
      </c>
      <c r="R7" s="25" t="s">
        <v>60</v>
      </c>
      <c r="S7" s="26">
        <v>2</v>
      </c>
      <c r="T7" s="25">
        <v>1</v>
      </c>
      <c r="U7" s="25" t="s">
        <v>60</v>
      </c>
      <c r="V7" s="26">
        <v>2</v>
      </c>
      <c r="Y7" s="50">
        <f aca="true" t="shared" si="1" ref="Y7:Y12">IF(AND(B7&lt;&gt;"",D7&lt;&gt;""),B7-D7,"")</f>
        <v>1</v>
      </c>
      <c r="Z7" s="51"/>
      <c r="AA7" s="50">
        <f>IF(AND(H7&lt;&gt;"",J7&lt;&gt;""),H7-J7,"")</f>
        <v>-3</v>
      </c>
      <c r="AB7" s="50">
        <f>IF(AND(K7&lt;&gt;"",M7&lt;&gt;""),K7-M7,"")</f>
        <v>-2</v>
      </c>
      <c r="AC7" s="50">
        <f>IF(AND(N7&lt;&gt;"",P7&lt;&gt;""),N7-P7,"")</f>
        <v>-2</v>
      </c>
      <c r="AD7" s="50">
        <f aca="true" t="shared" si="2" ref="AD7:AD12">IF(AND(Q7&lt;&gt;"",S7&lt;&gt;""),Q7-S7,"")</f>
        <v>0</v>
      </c>
      <c r="AE7" s="50">
        <f t="shared" si="0"/>
        <v>-1</v>
      </c>
    </row>
    <row r="8" spans="1:31" ht="38.25" customHeight="1">
      <c r="A8" s="30" t="s">
        <v>49</v>
      </c>
      <c r="B8" s="25">
        <v>6</v>
      </c>
      <c r="C8" s="25" t="s">
        <v>60</v>
      </c>
      <c r="D8" s="25">
        <v>0</v>
      </c>
      <c r="E8" s="24">
        <v>5</v>
      </c>
      <c r="F8" s="25" t="s">
        <v>60</v>
      </c>
      <c r="G8" s="26">
        <v>2</v>
      </c>
      <c r="H8" s="23"/>
      <c r="I8" s="23"/>
      <c r="J8" s="23"/>
      <c r="K8" s="24">
        <v>3</v>
      </c>
      <c r="L8" s="25" t="s">
        <v>60</v>
      </c>
      <c r="M8" s="26">
        <v>4</v>
      </c>
      <c r="N8" s="25">
        <v>1</v>
      </c>
      <c r="O8" s="25" t="s">
        <v>60</v>
      </c>
      <c r="P8" s="26">
        <v>1</v>
      </c>
      <c r="Q8" s="25">
        <v>6</v>
      </c>
      <c r="R8" s="25" t="s">
        <v>60</v>
      </c>
      <c r="S8" s="26">
        <v>1</v>
      </c>
      <c r="T8" s="25">
        <v>2</v>
      </c>
      <c r="U8" s="25" t="s">
        <v>60</v>
      </c>
      <c r="V8" s="26">
        <v>0</v>
      </c>
      <c r="Y8" s="50">
        <f t="shared" si="1"/>
        <v>6</v>
      </c>
      <c r="Z8" s="50">
        <f>IF(AND(E8&lt;&gt;"",G8&lt;&gt;""),E8-G8,"")</f>
        <v>3</v>
      </c>
      <c r="AA8" s="51"/>
      <c r="AB8" s="50">
        <f>IF(AND(K8&lt;&gt;"",M8&lt;&gt;""),K8-M8,"")</f>
        <v>-1</v>
      </c>
      <c r="AC8" s="50">
        <f>IF(AND(N8&lt;&gt;"",P8&lt;&gt;""),N8-P8,"")</f>
        <v>0</v>
      </c>
      <c r="AD8" s="50">
        <f t="shared" si="2"/>
        <v>5</v>
      </c>
      <c r="AE8" s="50">
        <f t="shared" si="0"/>
        <v>2</v>
      </c>
    </row>
    <row r="9" spans="1:31" ht="38.25" customHeight="1">
      <c r="A9" s="31" t="s">
        <v>46</v>
      </c>
      <c r="B9" s="25">
        <v>10</v>
      </c>
      <c r="C9" s="25" t="s">
        <v>60</v>
      </c>
      <c r="D9" s="25">
        <v>0</v>
      </c>
      <c r="E9" s="24">
        <v>3</v>
      </c>
      <c r="F9" s="25" t="s">
        <v>60</v>
      </c>
      <c r="G9" s="26">
        <v>1</v>
      </c>
      <c r="H9" s="25">
        <v>4</v>
      </c>
      <c r="I9" s="25" t="s">
        <v>60</v>
      </c>
      <c r="J9" s="25">
        <v>3</v>
      </c>
      <c r="K9" s="28"/>
      <c r="L9" s="23"/>
      <c r="M9" s="29"/>
      <c r="N9" s="25">
        <v>1</v>
      </c>
      <c r="O9" s="25" t="s">
        <v>60</v>
      </c>
      <c r="P9" s="26">
        <v>0</v>
      </c>
      <c r="Q9" s="25">
        <v>9</v>
      </c>
      <c r="R9" s="25" t="s">
        <v>60</v>
      </c>
      <c r="S9" s="26">
        <v>2</v>
      </c>
      <c r="T9" s="25">
        <v>4</v>
      </c>
      <c r="U9" s="25" t="s">
        <v>60</v>
      </c>
      <c r="V9" s="26">
        <v>0</v>
      </c>
      <c r="Y9" s="50">
        <f t="shared" si="1"/>
        <v>10</v>
      </c>
      <c r="Z9" s="50">
        <f>IF(AND(E9&lt;&gt;"",G9&lt;&gt;""),E9-G9,"")</f>
        <v>2</v>
      </c>
      <c r="AA9" s="50">
        <f>IF(AND(H9&lt;&gt;"",J9&lt;&gt;""),H9-J9,"")</f>
        <v>1</v>
      </c>
      <c r="AB9" s="51"/>
      <c r="AC9" s="50">
        <f>IF(AND(N9&lt;&gt;"",P9&lt;&gt;""),N9-P9,"")</f>
        <v>1</v>
      </c>
      <c r="AD9" s="50">
        <f t="shared" si="2"/>
        <v>7</v>
      </c>
      <c r="AE9" s="50">
        <f t="shared" si="0"/>
        <v>4</v>
      </c>
    </row>
    <row r="10" spans="1:31" ht="38.25" customHeight="1" thickBot="1">
      <c r="A10" s="85" t="s">
        <v>47</v>
      </c>
      <c r="B10" s="24">
        <v>3</v>
      </c>
      <c r="C10" s="25" t="s">
        <v>60</v>
      </c>
      <c r="D10" s="25">
        <v>0</v>
      </c>
      <c r="E10" s="24">
        <v>2</v>
      </c>
      <c r="F10" s="25" t="s">
        <v>60</v>
      </c>
      <c r="G10" s="26">
        <v>0</v>
      </c>
      <c r="H10" s="25">
        <v>1</v>
      </c>
      <c r="I10" s="25" t="s">
        <v>60</v>
      </c>
      <c r="J10" s="25">
        <v>1</v>
      </c>
      <c r="K10" s="24">
        <v>0</v>
      </c>
      <c r="L10" s="25" t="s">
        <v>60</v>
      </c>
      <c r="M10" s="26">
        <v>1</v>
      </c>
      <c r="N10" s="36"/>
      <c r="O10" s="36"/>
      <c r="P10" s="37"/>
      <c r="Q10" s="25">
        <v>3</v>
      </c>
      <c r="R10" s="25" t="s">
        <v>60</v>
      </c>
      <c r="S10" s="26">
        <v>1</v>
      </c>
      <c r="T10" s="25">
        <v>4</v>
      </c>
      <c r="U10" s="25" t="s">
        <v>60</v>
      </c>
      <c r="V10" s="26">
        <v>0</v>
      </c>
      <c r="Y10" s="50">
        <f t="shared" si="1"/>
        <v>3</v>
      </c>
      <c r="Z10" s="50">
        <f>IF(AND(E10&lt;&gt;"",G10&lt;&gt;""),E10-G10,"")</f>
        <v>2</v>
      </c>
      <c r="AA10" s="50">
        <f>IF(AND(H10&lt;&gt;"",J10&lt;&gt;""),H10-J10,"")</f>
        <v>0</v>
      </c>
      <c r="AB10" s="50">
        <f>IF(AND(K10&lt;&gt;"",M10&lt;&gt;""),K10-M10,"")</f>
        <v>-1</v>
      </c>
      <c r="AC10" s="51"/>
      <c r="AD10" s="50">
        <f t="shared" si="2"/>
        <v>2</v>
      </c>
      <c r="AE10" s="50">
        <f t="shared" si="0"/>
        <v>4</v>
      </c>
    </row>
    <row r="11" spans="1:31" ht="38.25" customHeight="1" thickBot="1">
      <c r="A11" s="32" t="s">
        <v>19</v>
      </c>
      <c r="B11" s="80">
        <v>4</v>
      </c>
      <c r="C11" s="81"/>
      <c r="D11" s="81">
        <v>1</v>
      </c>
      <c r="E11" s="80">
        <v>2</v>
      </c>
      <c r="F11" s="81"/>
      <c r="G11" s="82">
        <v>2</v>
      </c>
      <c r="H11" s="81">
        <v>1</v>
      </c>
      <c r="I11" s="81" t="s">
        <v>60</v>
      </c>
      <c r="J11" s="81">
        <v>6</v>
      </c>
      <c r="K11" s="80">
        <v>2</v>
      </c>
      <c r="L11" s="81" t="s">
        <v>60</v>
      </c>
      <c r="M11" s="82">
        <v>9</v>
      </c>
      <c r="N11" s="77">
        <v>1</v>
      </c>
      <c r="O11" s="78" t="s">
        <v>60</v>
      </c>
      <c r="P11" s="79">
        <v>3</v>
      </c>
      <c r="Q11" s="36"/>
      <c r="R11" s="36"/>
      <c r="S11" s="37"/>
      <c r="T11" s="25">
        <v>1</v>
      </c>
      <c r="U11" s="25" t="s">
        <v>60</v>
      </c>
      <c r="V11" s="26">
        <v>1</v>
      </c>
      <c r="Y11" s="50">
        <f t="shared" si="1"/>
        <v>3</v>
      </c>
      <c r="Z11" s="50">
        <f>IF(AND(E11&lt;&gt;"",G11&lt;&gt;""),E11-G11,"")</f>
        <v>0</v>
      </c>
      <c r="AA11" s="50">
        <f>IF(AND(H11&lt;&gt;"",J11&lt;&gt;""),H11-J11,"")</f>
        <v>-5</v>
      </c>
      <c r="AB11" s="50">
        <f>IF(AND(K11&lt;&gt;"",M11&lt;&gt;""),K11-M11,"")</f>
        <v>-7</v>
      </c>
      <c r="AC11" s="50">
        <f>IF(AND(N11&lt;&gt;"",P11&lt;&gt;""),N11-P11,"")</f>
        <v>-2</v>
      </c>
      <c r="AD11" s="51"/>
      <c r="AE11" s="50">
        <f t="shared" si="0"/>
        <v>0</v>
      </c>
    </row>
    <row r="12" spans="1:31" ht="38.25" customHeight="1" thickBot="1">
      <c r="A12" s="84" t="s">
        <v>50</v>
      </c>
      <c r="B12" s="34">
        <v>4</v>
      </c>
      <c r="C12" s="33" t="s">
        <v>60</v>
      </c>
      <c r="D12" s="33">
        <v>2</v>
      </c>
      <c r="E12" s="34">
        <v>2</v>
      </c>
      <c r="F12" s="33" t="s">
        <v>60</v>
      </c>
      <c r="G12" s="35">
        <v>1</v>
      </c>
      <c r="H12" s="33">
        <v>0</v>
      </c>
      <c r="I12" s="33" t="s">
        <v>60</v>
      </c>
      <c r="J12" s="33">
        <v>2</v>
      </c>
      <c r="K12" s="34">
        <v>0</v>
      </c>
      <c r="L12" s="33" t="s">
        <v>60</v>
      </c>
      <c r="M12" s="35">
        <v>4</v>
      </c>
      <c r="N12" s="34">
        <v>0</v>
      </c>
      <c r="O12" s="33" t="s">
        <v>60</v>
      </c>
      <c r="P12" s="35">
        <v>4</v>
      </c>
      <c r="Q12" s="34">
        <v>1</v>
      </c>
      <c r="R12" s="33" t="s">
        <v>60</v>
      </c>
      <c r="S12" s="35">
        <v>1</v>
      </c>
      <c r="T12" s="36"/>
      <c r="U12" s="36"/>
      <c r="V12" s="37"/>
      <c r="Y12" s="50">
        <f t="shared" si="1"/>
        <v>2</v>
      </c>
      <c r="Z12" s="50">
        <f>IF(AND(E12&lt;&gt;"",G12&lt;&gt;""),E12-G12,"")</f>
        <v>1</v>
      </c>
      <c r="AA12" s="50">
        <f>IF(AND(H12&lt;&gt;"",J12&lt;&gt;""),H12-J12,"")</f>
        <v>-2</v>
      </c>
      <c r="AB12" s="50">
        <f>IF(AND(K12&lt;&gt;"",M12&lt;&gt;""),K12-M12,"")</f>
        <v>-4</v>
      </c>
      <c r="AC12" s="50">
        <f>IF(AND(N12&lt;&gt;"",P12&lt;&gt;""),N12-P12,"")</f>
        <v>-4</v>
      </c>
      <c r="AD12" s="50">
        <f t="shared" si="2"/>
        <v>0</v>
      </c>
      <c r="AE12" s="51"/>
    </row>
    <row r="13" spans="2:4" ht="38.25" customHeight="1">
      <c r="B13" s="1"/>
      <c r="C13" s="1"/>
      <c r="D13" s="1"/>
    </row>
    <row r="14" spans="2:4" ht="38.25" customHeight="1">
      <c r="B14" s="1"/>
      <c r="C14" s="1"/>
      <c r="D14" s="1"/>
    </row>
    <row r="15" spans="1:16" ht="57" customHeight="1" thickBot="1">
      <c r="A15" s="88" t="s">
        <v>63</v>
      </c>
      <c r="B15" s="89" t="s">
        <v>69</v>
      </c>
      <c r="C15" s="90"/>
      <c r="D15" s="91" t="s">
        <v>65</v>
      </c>
      <c r="E15" s="92" t="s">
        <v>68</v>
      </c>
      <c r="F15" s="93"/>
      <c r="G15" s="94" t="s">
        <v>66</v>
      </c>
      <c r="H15" s="95" t="s">
        <v>61</v>
      </c>
      <c r="I15" s="93"/>
      <c r="J15" s="96" t="s">
        <v>62</v>
      </c>
      <c r="K15" s="92" t="s">
        <v>71</v>
      </c>
      <c r="L15" s="98"/>
      <c r="M15" s="97" t="s">
        <v>67</v>
      </c>
      <c r="N15" s="139" t="s">
        <v>70</v>
      </c>
      <c r="O15" s="140"/>
      <c r="P15" s="1"/>
    </row>
    <row r="16" spans="1:16" ht="57" customHeight="1" thickTop="1">
      <c r="A16" s="53" t="s">
        <v>6</v>
      </c>
      <c r="B16" s="59">
        <f aca="true" t="shared" si="3" ref="B16:B22">SUM(D16:G16)</f>
        <v>6</v>
      </c>
      <c r="C16" s="63"/>
      <c r="D16" s="66">
        <f>COUNTIF(Y6:AE6,"&gt;0")</f>
        <v>0</v>
      </c>
      <c r="E16" s="42">
        <f aca="true" t="shared" si="4" ref="E16:E22">COUNTIF(Y6:AE6,"=0")</f>
        <v>0</v>
      </c>
      <c r="F16" s="43"/>
      <c r="G16" s="67">
        <f>COUNTIF(Y6:AE6,"&lt;0")</f>
        <v>6</v>
      </c>
      <c r="H16" s="72">
        <f>E6+H6+K6+N6+Q6+T6</f>
        <v>5</v>
      </c>
      <c r="I16" s="43"/>
      <c r="J16" s="44">
        <f>G6+S6+J6+M6+P6+V6</f>
        <v>30</v>
      </c>
      <c r="K16" s="42">
        <f aca="true" t="shared" si="5" ref="K16:K22">H16-J16</f>
        <v>-25</v>
      </c>
      <c r="L16" s="72"/>
      <c r="M16" s="73">
        <f aca="true" t="shared" si="6" ref="M16:M22">D16*2+E16*1</f>
        <v>0</v>
      </c>
      <c r="N16" s="141" t="s">
        <v>77</v>
      </c>
      <c r="O16" s="142"/>
      <c r="P16" s="1"/>
    </row>
    <row r="17" spans="1:16" ht="57" customHeight="1">
      <c r="A17" s="54" t="s">
        <v>48</v>
      </c>
      <c r="B17" s="60">
        <f t="shared" si="3"/>
        <v>6</v>
      </c>
      <c r="C17" s="25"/>
      <c r="D17" s="66">
        <f aca="true" t="shared" si="7" ref="D17:D22">COUNTIF(Y7:AE7,"&gt;0")</f>
        <v>1</v>
      </c>
      <c r="E17" s="42">
        <f t="shared" si="4"/>
        <v>1</v>
      </c>
      <c r="F17" s="43"/>
      <c r="G17" s="67">
        <f aca="true" t="shared" si="8" ref="G17:G22">COUNTIF(Y7:AE7,"&lt;0")</f>
        <v>4</v>
      </c>
      <c r="H17" s="72">
        <f>B7+H7+K7+N7+Q7+T7</f>
        <v>9</v>
      </c>
      <c r="I17" s="43"/>
      <c r="J17" s="44">
        <f>D7+S7+J7+M7+P7+V7</f>
        <v>16</v>
      </c>
      <c r="K17" s="45">
        <f t="shared" si="5"/>
        <v>-7</v>
      </c>
      <c r="L17" s="60"/>
      <c r="M17" s="61">
        <f t="shared" si="6"/>
        <v>3</v>
      </c>
      <c r="N17" s="131" t="s">
        <v>76</v>
      </c>
      <c r="O17" s="132"/>
      <c r="P17" s="1"/>
    </row>
    <row r="18" spans="1:16" ht="57" customHeight="1">
      <c r="A18" s="55" t="s">
        <v>49</v>
      </c>
      <c r="B18" s="60">
        <f t="shared" si="3"/>
        <v>6</v>
      </c>
      <c r="C18" s="25"/>
      <c r="D18" s="66">
        <f t="shared" si="7"/>
        <v>4</v>
      </c>
      <c r="E18" s="42">
        <f t="shared" si="4"/>
        <v>1</v>
      </c>
      <c r="F18" s="43"/>
      <c r="G18" s="67">
        <f t="shared" si="8"/>
        <v>1</v>
      </c>
      <c r="H18" s="72">
        <f>E8+B8+K8+N8+Q8+T8</f>
        <v>23</v>
      </c>
      <c r="I18" s="43"/>
      <c r="J18" s="44">
        <f>G8+S8+D8+M8+P8+V8</f>
        <v>8</v>
      </c>
      <c r="K18" s="45">
        <f t="shared" si="5"/>
        <v>15</v>
      </c>
      <c r="L18" s="60"/>
      <c r="M18" s="61">
        <f t="shared" si="6"/>
        <v>9</v>
      </c>
      <c r="N18" s="131" t="s">
        <v>78</v>
      </c>
      <c r="O18" s="132"/>
      <c r="P18" s="1"/>
    </row>
    <row r="19" spans="1:16" ht="57" customHeight="1">
      <c r="A19" s="56" t="s">
        <v>46</v>
      </c>
      <c r="B19" s="60">
        <f t="shared" si="3"/>
        <v>6</v>
      </c>
      <c r="C19" s="25"/>
      <c r="D19" s="66">
        <f t="shared" si="7"/>
        <v>6</v>
      </c>
      <c r="E19" s="42">
        <f t="shared" si="4"/>
        <v>0</v>
      </c>
      <c r="F19" s="43"/>
      <c r="G19" s="67">
        <f t="shared" si="8"/>
        <v>0</v>
      </c>
      <c r="H19" s="72">
        <f>E9+H9+B9+N9+Q9+T9</f>
        <v>31</v>
      </c>
      <c r="I19" s="43"/>
      <c r="J19" s="44">
        <f>G9+S9+J9+D9+P9+V9</f>
        <v>6</v>
      </c>
      <c r="K19" s="45">
        <f t="shared" si="5"/>
        <v>25</v>
      </c>
      <c r="L19" s="60"/>
      <c r="M19" s="61">
        <f t="shared" si="6"/>
        <v>12</v>
      </c>
      <c r="N19" s="131" t="s">
        <v>72</v>
      </c>
      <c r="O19" s="132"/>
      <c r="P19" s="1"/>
    </row>
    <row r="20" spans="1:15" ht="57" customHeight="1">
      <c r="A20" s="86" t="s">
        <v>47</v>
      </c>
      <c r="B20" s="60">
        <f t="shared" si="3"/>
        <v>6</v>
      </c>
      <c r="C20" s="25"/>
      <c r="D20" s="66">
        <f t="shared" si="7"/>
        <v>4</v>
      </c>
      <c r="E20" s="42">
        <f t="shared" si="4"/>
        <v>1</v>
      </c>
      <c r="F20" s="43"/>
      <c r="G20" s="67">
        <f t="shared" si="8"/>
        <v>1</v>
      </c>
      <c r="H20" s="72">
        <f>E10+H10+K10+B10+Q10+T10</f>
        <v>13</v>
      </c>
      <c r="I20" s="43"/>
      <c r="J20" s="44">
        <f>G10+S10+J10+M10+D10+V10</f>
        <v>3</v>
      </c>
      <c r="K20" s="45">
        <f t="shared" si="5"/>
        <v>10</v>
      </c>
      <c r="L20" s="60"/>
      <c r="M20" s="61">
        <f t="shared" si="6"/>
        <v>9</v>
      </c>
      <c r="N20" s="131" t="s">
        <v>73</v>
      </c>
      <c r="O20" s="132"/>
    </row>
    <row r="21" spans="1:15" ht="57" customHeight="1">
      <c r="A21" s="83" t="s">
        <v>19</v>
      </c>
      <c r="B21" s="60">
        <f t="shared" si="3"/>
        <v>6</v>
      </c>
      <c r="C21" s="25"/>
      <c r="D21" s="66">
        <f t="shared" si="7"/>
        <v>1</v>
      </c>
      <c r="E21" s="42">
        <f t="shared" si="4"/>
        <v>2</v>
      </c>
      <c r="F21" s="43"/>
      <c r="G21" s="67">
        <f t="shared" si="8"/>
        <v>3</v>
      </c>
      <c r="H21" s="72">
        <f>E11+H11+K11+N11+T11+B11</f>
        <v>11</v>
      </c>
      <c r="I21" s="43"/>
      <c r="J21" s="44">
        <f>G11+J11+M11+P11+V11+D11</f>
        <v>22</v>
      </c>
      <c r="K21" s="45">
        <f t="shared" si="5"/>
        <v>-11</v>
      </c>
      <c r="L21" s="60"/>
      <c r="M21" s="61">
        <f t="shared" si="6"/>
        <v>4</v>
      </c>
      <c r="N21" s="131" t="s">
        <v>74</v>
      </c>
      <c r="O21" s="132"/>
    </row>
    <row r="22" spans="1:15" ht="57" customHeight="1" thickBot="1">
      <c r="A22" s="87" t="s">
        <v>50</v>
      </c>
      <c r="B22" s="60">
        <f t="shared" si="3"/>
        <v>6</v>
      </c>
      <c r="C22" s="25"/>
      <c r="D22" s="66">
        <f t="shared" si="7"/>
        <v>2</v>
      </c>
      <c r="E22" s="42">
        <f t="shared" si="4"/>
        <v>1</v>
      </c>
      <c r="F22" s="43"/>
      <c r="G22" s="67">
        <f t="shared" si="8"/>
        <v>3</v>
      </c>
      <c r="H22" s="72">
        <f>E12+H12+K12+N12+Q12+B12</f>
        <v>7</v>
      </c>
      <c r="I22" s="43"/>
      <c r="J22" s="44">
        <f>G12+S12+J12+M12+P12+D12</f>
        <v>14</v>
      </c>
      <c r="K22" s="45">
        <f t="shared" si="5"/>
        <v>-7</v>
      </c>
      <c r="L22" s="60"/>
      <c r="M22" s="61">
        <f t="shared" si="6"/>
        <v>5</v>
      </c>
      <c r="N22" s="133" t="s">
        <v>75</v>
      </c>
      <c r="O22" s="134"/>
    </row>
  </sheetData>
  <sheetProtection selectLockedCells="1"/>
  <mergeCells count="18">
    <mergeCell ref="N19:O19"/>
    <mergeCell ref="N20:O20"/>
    <mergeCell ref="K5:M5"/>
    <mergeCell ref="H5:J5"/>
    <mergeCell ref="N15:O15"/>
    <mergeCell ref="N16:O16"/>
    <mergeCell ref="N17:O17"/>
    <mergeCell ref="N18:O18"/>
    <mergeCell ref="B5:D5"/>
    <mergeCell ref="E5:G5"/>
    <mergeCell ref="N21:O21"/>
    <mergeCell ref="N22:O22"/>
    <mergeCell ref="A1:V1"/>
    <mergeCell ref="A2:V2"/>
    <mergeCell ref="A3:V3"/>
    <mergeCell ref="Q5:S5"/>
    <mergeCell ref="T5:V5"/>
    <mergeCell ref="N5:P5"/>
  </mergeCells>
  <printOptions/>
  <pageMargins left="0.17" right="0.17" top="0.25" bottom="0.44" header="0.18" footer="0.31496062992125984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zoomScalePageLayoutView="0" workbookViewId="0" topLeftCell="A1">
      <selection activeCell="I45" sqref="I45"/>
    </sheetView>
  </sheetViews>
  <sheetFormatPr defaultColWidth="9.140625" defaultRowHeight="12.75"/>
  <cols>
    <col min="1" max="1" width="5.140625" style="14" bestFit="1" customWidth="1"/>
    <col min="2" max="2" width="10.8515625" style="4" customWidth="1"/>
    <col min="3" max="3" width="40.57421875" style="0" bestFit="1" customWidth="1"/>
    <col min="4" max="4" width="4.7109375" style="4" customWidth="1"/>
    <col min="5" max="5" width="32.140625" style="0" bestFit="1" customWidth="1"/>
    <col min="6" max="6" width="7.57421875" style="4" customWidth="1"/>
    <col min="7" max="7" width="2.28125" style="4" bestFit="1" customWidth="1"/>
    <col min="8" max="8" width="7.00390625" style="4" customWidth="1"/>
    <col min="9" max="9" width="11.8515625" style="4" bestFit="1" customWidth="1"/>
    <col min="11" max="11" width="11.28125" style="4" customWidth="1"/>
    <col min="12" max="12" width="32.7109375" style="0" bestFit="1" customWidth="1"/>
    <col min="14" max="14" width="26.7109375" style="0" bestFit="1" customWidth="1"/>
    <col min="15" max="16" width="6.00390625" style="0" customWidth="1"/>
    <col min="17" max="17" width="4.8515625" style="0" customWidth="1"/>
  </cols>
  <sheetData>
    <row r="1" spans="3:14" ht="20.25">
      <c r="C1" s="116" t="s">
        <v>2</v>
      </c>
      <c r="D1" s="116"/>
      <c r="E1" s="116"/>
      <c r="F1" s="2"/>
      <c r="G1" s="2"/>
      <c r="H1" s="2"/>
      <c r="I1" s="2"/>
      <c r="J1" s="14"/>
      <c r="L1" s="116" t="s">
        <v>2</v>
      </c>
      <c r="M1" s="116"/>
      <c r="N1" s="116"/>
    </row>
    <row r="2" spans="3:14" ht="20.25">
      <c r="C2" s="116" t="s">
        <v>22</v>
      </c>
      <c r="D2" s="116"/>
      <c r="E2" s="116"/>
      <c r="F2" s="2"/>
      <c r="G2" s="2"/>
      <c r="H2" s="2"/>
      <c r="I2" s="2"/>
      <c r="J2" s="14"/>
      <c r="L2" s="116" t="s">
        <v>22</v>
      </c>
      <c r="M2" s="116"/>
      <c r="N2" s="116"/>
    </row>
    <row r="3" spans="3:14" ht="20.25">
      <c r="C3" s="9"/>
      <c r="D3" s="9"/>
      <c r="E3" s="9"/>
      <c r="F3" s="2"/>
      <c r="G3" s="2"/>
      <c r="H3" s="2"/>
      <c r="I3" s="2"/>
      <c r="J3" s="14"/>
      <c r="L3" s="9"/>
      <c r="M3" s="9"/>
      <c r="N3" s="9"/>
    </row>
    <row r="4" spans="3:14" ht="20.25">
      <c r="C4" s="116" t="s">
        <v>55</v>
      </c>
      <c r="D4" s="116"/>
      <c r="E4" s="116"/>
      <c r="F4" s="2"/>
      <c r="G4" s="2"/>
      <c r="H4" s="2"/>
      <c r="I4" s="2"/>
      <c r="J4" s="14"/>
      <c r="L4" s="116" t="s">
        <v>3</v>
      </c>
      <c r="M4" s="116"/>
      <c r="N4" s="116"/>
    </row>
    <row r="5" spans="3:14" ht="20.25">
      <c r="C5" s="5"/>
      <c r="D5" s="5"/>
      <c r="E5" s="5"/>
      <c r="F5" s="2"/>
      <c r="G5" s="2"/>
      <c r="H5" s="2"/>
      <c r="I5" s="2"/>
      <c r="J5" s="14"/>
      <c r="L5" s="5"/>
      <c r="M5" s="5"/>
      <c r="N5" s="5"/>
    </row>
    <row r="6" spans="1:17" ht="20.25">
      <c r="A6" s="8" t="s">
        <v>7</v>
      </c>
      <c r="B6" s="8">
        <v>0.4166666666666667</v>
      </c>
      <c r="C6" s="7" t="s">
        <v>23</v>
      </c>
      <c r="D6" s="5" t="s">
        <v>0</v>
      </c>
      <c r="E6" s="11" t="s">
        <v>6</v>
      </c>
      <c r="F6" s="5">
        <v>5</v>
      </c>
      <c r="G6" s="5" t="s">
        <v>0</v>
      </c>
      <c r="H6" s="5">
        <v>4</v>
      </c>
      <c r="I6" s="5"/>
      <c r="J6" s="8" t="s">
        <v>8</v>
      </c>
      <c r="K6" s="8">
        <v>0.4270833333333333</v>
      </c>
      <c r="L6" s="7" t="s">
        <v>26</v>
      </c>
      <c r="M6" s="5" t="s">
        <v>0</v>
      </c>
      <c r="N6" s="11" t="s">
        <v>27</v>
      </c>
      <c r="O6" s="1">
        <v>0</v>
      </c>
      <c r="P6" s="5" t="s">
        <v>0</v>
      </c>
      <c r="Q6" s="1">
        <v>5</v>
      </c>
    </row>
    <row r="7" spans="1:17" ht="20.25">
      <c r="A7" s="8" t="s">
        <v>9</v>
      </c>
      <c r="B7" s="8">
        <v>0.4375</v>
      </c>
      <c r="C7" s="10" t="s">
        <v>24</v>
      </c>
      <c r="D7" s="5" t="s">
        <v>0</v>
      </c>
      <c r="E7" s="13" t="s">
        <v>20</v>
      </c>
      <c r="F7" s="5">
        <v>3</v>
      </c>
      <c r="G7" s="5" t="s">
        <v>0</v>
      </c>
      <c r="H7" s="5">
        <v>3</v>
      </c>
      <c r="I7" s="5"/>
      <c r="J7" s="8" t="s">
        <v>10</v>
      </c>
      <c r="K7" s="8">
        <v>0.4479166666666667</v>
      </c>
      <c r="L7" s="10" t="s">
        <v>28</v>
      </c>
      <c r="M7" s="5" t="s">
        <v>0</v>
      </c>
      <c r="N7" s="13" t="s">
        <v>30</v>
      </c>
      <c r="O7" s="1">
        <v>0</v>
      </c>
      <c r="P7" s="5" t="s">
        <v>0</v>
      </c>
      <c r="Q7" s="1">
        <v>6</v>
      </c>
    </row>
    <row r="8" spans="1:17" ht="20.25">
      <c r="A8" s="8" t="s">
        <v>11</v>
      </c>
      <c r="B8" s="8">
        <v>0.4583333333333333</v>
      </c>
      <c r="C8" s="7" t="s">
        <v>23</v>
      </c>
      <c r="D8" s="5" t="s">
        <v>0</v>
      </c>
      <c r="E8" s="12" t="s">
        <v>25</v>
      </c>
      <c r="F8" s="5">
        <v>6</v>
      </c>
      <c r="G8" s="5" t="s">
        <v>0</v>
      </c>
      <c r="H8" s="5">
        <v>0</v>
      </c>
      <c r="I8" s="5"/>
      <c r="J8" s="8" t="s">
        <v>12</v>
      </c>
      <c r="K8" s="8">
        <v>0.46875</v>
      </c>
      <c r="L8" s="7" t="s">
        <v>26</v>
      </c>
      <c r="M8" s="5" t="s">
        <v>0</v>
      </c>
      <c r="N8" s="12" t="s">
        <v>29</v>
      </c>
      <c r="O8" s="1">
        <v>3</v>
      </c>
      <c r="P8" s="5" t="s">
        <v>0</v>
      </c>
      <c r="Q8" s="1">
        <v>1</v>
      </c>
    </row>
    <row r="9" spans="1:17" ht="20.25">
      <c r="A9" s="8" t="s">
        <v>13</v>
      </c>
      <c r="B9" s="8">
        <v>0.4791666666666667</v>
      </c>
      <c r="C9" s="11" t="s">
        <v>6</v>
      </c>
      <c r="D9" s="5" t="s">
        <v>0</v>
      </c>
      <c r="E9" s="10" t="s">
        <v>24</v>
      </c>
      <c r="F9" s="5">
        <v>1</v>
      </c>
      <c r="G9" s="5" t="s">
        <v>0</v>
      </c>
      <c r="H9" s="5">
        <v>7</v>
      </c>
      <c r="I9" s="5"/>
      <c r="J9" s="8" t="s">
        <v>14</v>
      </c>
      <c r="K9" s="8">
        <v>0.4895833333333333</v>
      </c>
      <c r="L9" s="11" t="s">
        <v>27</v>
      </c>
      <c r="M9" s="5" t="s">
        <v>0</v>
      </c>
      <c r="N9" s="10" t="s">
        <v>28</v>
      </c>
      <c r="O9" s="1">
        <v>4</v>
      </c>
      <c r="P9" s="5" t="s">
        <v>0</v>
      </c>
      <c r="Q9" s="1">
        <v>1</v>
      </c>
    </row>
    <row r="10" spans="1:17" ht="20.25">
      <c r="A10" s="8" t="s">
        <v>15</v>
      </c>
      <c r="B10" s="8">
        <v>0.5</v>
      </c>
      <c r="C10" s="12" t="s">
        <v>25</v>
      </c>
      <c r="D10" s="5" t="s">
        <v>0</v>
      </c>
      <c r="E10" s="13" t="s">
        <v>20</v>
      </c>
      <c r="F10" s="5">
        <v>8</v>
      </c>
      <c r="G10" s="5" t="s">
        <v>0</v>
      </c>
      <c r="H10" s="5">
        <v>1</v>
      </c>
      <c r="I10" s="5"/>
      <c r="J10" s="8" t="s">
        <v>16</v>
      </c>
      <c r="K10" s="8">
        <v>0.5104166666666666</v>
      </c>
      <c r="L10" s="12" t="s">
        <v>29</v>
      </c>
      <c r="M10" s="5" t="s">
        <v>0</v>
      </c>
      <c r="N10" s="13" t="s">
        <v>30</v>
      </c>
      <c r="O10" s="1">
        <v>3</v>
      </c>
      <c r="P10" s="5" t="s">
        <v>0</v>
      </c>
      <c r="Q10" s="1">
        <v>7</v>
      </c>
    </row>
    <row r="11" spans="1:17" ht="20.25">
      <c r="A11" s="8" t="s">
        <v>17</v>
      </c>
      <c r="B11" s="8">
        <v>0.5208333333333334</v>
      </c>
      <c r="C11" s="7" t="s">
        <v>23</v>
      </c>
      <c r="D11" s="5" t="s">
        <v>0</v>
      </c>
      <c r="E11" s="10" t="s">
        <v>24</v>
      </c>
      <c r="F11" s="5">
        <v>3</v>
      </c>
      <c r="G11" s="5" t="s">
        <v>0</v>
      </c>
      <c r="H11" s="5">
        <v>6</v>
      </c>
      <c r="I11" s="5"/>
      <c r="J11" s="8" t="s">
        <v>18</v>
      </c>
      <c r="K11" s="8">
        <v>0.53125</v>
      </c>
      <c r="L11" s="7" t="s">
        <v>26</v>
      </c>
      <c r="M11" s="5" t="s">
        <v>0</v>
      </c>
      <c r="N11" s="10" t="s">
        <v>28</v>
      </c>
      <c r="O11" s="1">
        <v>6</v>
      </c>
      <c r="P11" s="5" t="s">
        <v>0</v>
      </c>
      <c r="Q11" s="1">
        <v>0</v>
      </c>
    </row>
    <row r="12" spans="1:17" ht="20.25">
      <c r="A12" s="8" t="s">
        <v>31</v>
      </c>
      <c r="B12" s="8">
        <v>0.5416666666666666</v>
      </c>
      <c r="C12" s="11" t="s">
        <v>6</v>
      </c>
      <c r="D12" s="5" t="s">
        <v>0</v>
      </c>
      <c r="E12" s="13" t="s">
        <v>20</v>
      </c>
      <c r="F12" s="5">
        <v>3</v>
      </c>
      <c r="G12" s="5" t="s">
        <v>0</v>
      </c>
      <c r="H12" s="5">
        <v>4</v>
      </c>
      <c r="I12" s="5"/>
      <c r="J12" s="8" t="s">
        <v>32</v>
      </c>
      <c r="K12" s="8">
        <v>0.5520833333333334</v>
      </c>
      <c r="L12" s="11" t="s">
        <v>27</v>
      </c>
      <c r="M12" s="5" t="s">
        <v>0</v>
      </c>
      <c r="N12" s="13" t="s">
        <v>30</v>
      </c>
      <c r="O12" s="1">
        <v>1</v>
      </c>
      <c r="P12" s="5" t="s">
        <v>0</v>
      </c>
      <c r="Q12" s="1">
        <v>5</v>
      </c>
    </row>
    <row r="13" spans="1:17" ht="20.25">
      <c r="A13" s="8" t="s">
        <v>33</v>
      </c>
      <c r="B13" s="8">
        <v>0.5625</v>
      </c>
      <c r="C13" s="12" t="s">
        <v>25</v>
      </c>
      <c r="D13" s="5" t="s">
        <v>0</v>
      </c>
      <c r="E13" s="10" t="s">
        <v>24</v>
      </c>
      <c r="F13" s="5">
        <v>0</v>
      </c>
      <c r="G13" s="5" t="s">
        <v>0</v>
      </c>
      <c r="H13" s="5">
        <v>8</v>
      </c>
      <c r="I13" s="5"/>
      <c r="J13" s="8" t="s">
        <v>35</v>
      </c>
      <c r="K13" s="8">
        <v>0.5729166666666666</v>
      </c>
      <c r="L13" s="12" t="s">
        <v>29</v>
      </c>
      <c r="M13" s="5" t="s">
        <v>0</v>
      </c>
      <c r="N13" s="10" t="s">
        <v>28</v>
      </c>
      <c r="O13" s="1">
        <v>8</v>
      </c>
      <c r="P13" s="5" t="s">
        <v>0</v>
      </c>
      <c r="Q13" s="1">
        <v>0</v>
      </c>
    </row>
    <row r="14" spans="1:17" ht="20.25">
      <c r="A14" s="8" t="s">
        <v>34</v>
      </c>
      <c r="B14" s="8">
        <v>0.5833333333333334</v>
      </c>
      <c r="C14" s="7" t="s">
        <v>23</v>
      </c>
      <c r="D14" s="5" t="s">
        <v>0</v>
      </c>
      <c r="E14" s="13" t="s">
        <v>20</v>
      </c>
      <c r="F14" s="5">
        <v>3</v>
      </c>
      <c r="G14" s="5" t="s">
        <v>0</v>
      </c>
      <c r="H14" s="5">
        <v>6</v>
      </c>
      <c r="I14" s="5"/>
      <c r="J14" s="8" t="s">
        <v>36</v>
      </c>
      <c r="K14" s="8">
        <v>0.59375</v>
      </c>
      <c r="L14" s="7" t="s">
        <v>26</v>
      </c>
      <c r="M14" s="5" t="s">
        <v>0</v>
      </c>
      <c r="N14" s="13" t="s">
        <v>30</v>
      </c>
      <c r="O14" s="1">
        <v>3</v>
      </c>
      <c r="P14" s="5" t="s">
        <v>0</v>
      </c>
      <c r="Q14" s="1">
        <v>6</v>
      </c>
    </row>
    <row r="15" spans="1:17" ht="20.25">
      <c r="A15" s="8" t="s">
        <v>38</v>
      </c>
      <c r="B15" s="8">
        <v>0.6041666666666666</v>
      </c>
      <c r="C15" s="12" t="s">
        <v>25</v>
      </c>
      <c r="D15" s="5" t="s">
        <v>0</v>
      </c>
      <c r="E15" s="11" t="s">
        <v>6</v>
      </c>
      <c r="F15" s="5">
        <v>0</v>
      </c>
      <c r="G15" s="5" t="s">
        <v>0</v>
      </c>
      <c r="H15" s="5">
        <v>11</v>
      </c>
      <c r="I15" s="5"/>
      <c r="J15" s="8" t="s">
        <v>37</v>
      </c>
      <c r="K15" s="8">
        <v>0.6145833333333334</v>
      </c>
      <c r="L15" s="12" t="s">
        <v>29</v>
      </c>
      <c r="M15" s="5" t="s">
        <v>0</v>
      </c>
      <c r="N15" s="11" t="s">
        <v>27</v>
      </c>
      <c r="O15" s="1">
        <v>3</v>
      </c>
      <c r="P15" s="5" t="s">
        <v>0</v>
      </c>
      <c r="Q15" s="1">
        <v>8</v>
      </c>
    </row>
    <row r="16" spans="1:14" ht="20.25">
      <c r="A16" s="8"/>
      <c r="B16" s="8"/>
      <c r="C16" s="2"/>
      <c r="D16" s="5"/>
      <c r="E16" s="2"/>
      <c r="F16" s="5"/>
      <c r="G16" s="5"/>
      <c r="H16" s="5"/>
      <c r="I16" s="5"/>
      <c r="J16" s="8"/>
      <c r="K16" s="8"/>
      <c r="L16" s="2"/>
      <c r="M16" s="5"/>
      <c r="N16" s="2"/>
    </row>
    <row r="17" spans="1:14" ht="25.5">
      <c r="A17" s="8" t="s">
        <v>39</v>
      </c>
      <c r="B17" s="15">
        <v>0.625</v>
      </c>
      <c r="C17" s="12" t="s">
        <v>25</v>
      </c>
      <c r="D17" s="5" t="s">
        <v>0</v>
      </c>
      <c r="E17" s="10" t="s">
        <v>28</v>
      </c>
      <c r="F17" s="6">
        <v>4</v>
      </c>
      <c r="G17" s="6" t="s">
        <v>0</v>
      </c>
      <c r="H17" s="5">
        <v>1</v>
      </c>
      <c r="I17" s="5" t="s">
        <v>15</v>
      </c>
      <c r="J17" s="8"/>
      <c r="L17" s="102" t="s">
        <v>108</v>
      </c>
      <c r="M17" s="5"/>
      <c r="N17" s="102" t="s">
        <v>80</v>
      </c>
    </row>
    <row r="18" spans="1:14" ht="20.25">
      <c r="A18" s="8" t="s">
        <v>40</v>
      </c>
      <c r="B18" s="15">
        <v>0.6354166666666666</v>
      </c>
      <c r="C18" s="11" t="s">
        <v>6</v>
      </c>
      <c r="D18" s="5" t="s">
        <v>0</v>
      </c>
      <c r="E18" s="12" t="s">
        <v>29</v>
      </c>
      <c r="F18" s="6">
        <v>4</v>
      </c>
      <c r="G18" s="6" t="s">
        <v>0</v>
      </c>
      <c r="H18" s="6">
        <v>3</v>
      </c>
      <c r="I18" s="5" t="s">
        <v>13</v>
      </c>
      <c r="J18" s="8"/>
      <c r="L18" s="15"/>
      <c r="M18" s="6"/>
      <c r="N18" s="16"/>
    </row>
    <row r="19" spans="1:18" s="4" customFormat="1" ht="20.25">
      <c r="A19" s="8" t="s">
        <v>41</v>
      </c>
      <c r="B19" s="15">
        <v>0.6458333333333334</v>
      </c>
      <c r="C19" s="10" t="s">
        <v>24</v>
      </c>
      <c r="D19" s="5" t="s">
        <v>0</v>
      </c>
      <c r="E19" s="11" t="s">
        <v>27</v>
      </c>
      <c r="F19" s="6">
        <v>4</v>
      </c>
      <c r="G19" s="6" t="s">
        <v>0</v>
      </c>
      <c r="H19" s="6">
        <v>1</v>
      </c>
      <c r="I19" s="5" t="s">
        <v>122</v>
      </c>
      <c r="J19" s="14"/>
      <c r="K19" s="111">
        <v>1</v>
      </c>
      <c r="L19" s="13" t="s">
        <v>30</v>
      </c>
      <c r="M19" s="6"/>
      <c r="N19" s="112" t="s">
        <v>81</v>
      </c>
      <c r="O19" s="106" t="s">
        <v>20</v>
      </c>
      <c r="P19" s="113"/>
      <c r="Q19" s="113"/>
      <c r="R19" s="113"/>
    </row>
    <row r="20" spans="1:18" s="4" customFormat="1" ht="20.25">
      <c r="A20" s="8" t="s">
        <v>42</v>
      </c>
      <c r="B20" s="15">
        <v>0.65625</v>
      </c>
      <c r="C20" s="13" t="s">
        <v>30</v>
      </c>
      <c r="D20" s="5" t="s">
        <v>0</v>
      </c>
      <c r="E20" s="13" t="s">
        <v>20</v>
      </c>
      <c r="F20" s="6">
        <v>9</v>
      </c>
      <c r="G20" s="6" t="s">
        <v>0</v>
      </c>
      <c r="H20" s="6">
        <v>4</v>
      </c>
      <c r="I20" s="5" t="s">
        <v>122</v>
      </c>
      <c r="J20" s="14"/>
      <c r="K20" s="111">
        <v>2</v>
      </c>
      <c r="L20" s="10" t="s">
        <v>24</v>
      </c>
      <c r="M20" s="6"/>
      <c r="N20" s="112" t="s">
        <v>82</v>
      </c>
      <c r="O20" s="106" t="s">
        <v>30</v>
      </c>
      <c r="P20" s="113"/>
      <c r="Q20" s="113"/>
      <c r="R20" s="113"/>
    </row>
    <row r="21" spans="1:18" s="4" customFormat="1" ht="20.25">
      <c r="A21" s="8" t="s">
        <v>43</v>
      </c>
      <c r="B21" s="15">
        <v>0.6666666666666666</v>
      </c>
      <c r="C21" s="7" t="s">
        <v>23</v>
      </c>
      <c r="D21" s="5" t="s">
        <v>0</v>
      </c>
      <c r="E21" s="7" t="s">
        <v>26</v>
      </c>
      <c r="F21" s="6">
        <v>6</v>
      </c>
      <c r="G21" s="6" t="s">
        <v>0</v>
      </c>
      <c r="H21" s="6">
        <v>1</v>
      </c>
      <c r="I21" s="5" t="s">
        <v>11</v>
      </c>
      <c r="J21"/>
      <c r="K21" s="111">
        <v>3</v>
      </c>
      <c r="L21" s="13" t="s">
        <v>20</v>
      </c>
      <c r="M21"/>
      <c r="N21" s="114" t="s">
        <v>83</v>
      </c>
      <c r="O21" s="108" t="s">
        <v>24</v>
      </c>
      <c r="P21" s="115"/>
      <c r="Q21" s="115"/>
      <c r="R21" s="115"/>
    </row>
    <row r="22" spans="1:17" ht="20.25">
      <c r="A22" s="8" t="s">
        <v>44</v>
      </c>
      <c r="B22" s="15">
        <v>0.6770833333333334</v>
      </c>
      <c r="C22" s="11" t="s">
        <v>27</v>
      </c>
      <c r="D22" s="5" t="s">
        <v>0</v>
      </c>
      <c r="E22" s="13" t="s">
        <v>20</v>
      </c>
      <c r="F22" s="6">
        <v>2</v>
      </c>
      <c r="G22" s="6" t="s">
        <v>0</v>
      </c>
      <c r="H22" s="6">
        <v>3</v>
      </c>
      <c r="I22" s="5" t="s">
        <v>9</v>
      </c>
      <c r="K22" s="111">
        <v>4</v>
      </c>
      <c r="L22" s="11" t="s">
        <v>27</v>
      </c>
      <c r="O22" s="4"/>
      <c r="P22" s="4"/>
      <c r="Q22" s="4"/>
    </row>
    <row r="23" spans="1:17" ht="20.25">
      <c r="A23" s="8" t="s">
        <v>45</v>
      </c>
      <c r="B23" s="15">
        <v>0.6875</v>
      </c>
      <c r="C23" s="10" t="s">
        <v>24</v>
      </c>
      <c r="D23" s="5" t="s">
        <v>0</v>
      </c>
      <c r="E23" s="13" t="s">
        <v>30</v>
      </c>
      <c r="F23" s="6">
        <v>1</v>
      </c>
      <c r="G23" s="6" t="s">
        <v>0</v>
      </c>
      <c r="H23" s="6">
        <v>9</v>
      </c>
      <c r="I23" s="5" t="s">
        <v>7</v>
      </c>
      <c r="K23" s="111">
        <v>5</v>
      </c>
      <c r="L23" s="7" t="s">
        <v>23</v>
      </c>
      <c r="O23" s="4"/>
      <c r="P23" s="4"/>
      <c r="Q23" s="4"/>
    </row>
    <row r="24" spans="2:12" ht="20.25">
      <c r="B24" s="15"/>
      <c r="K24" s="111">
        <v>6</v>
      </c>
      <c r="L24" s="7" t="s">
        <v>26</v>
      </c>
    </row>
    <row r="25" spans="2:12" ht="20.25">
      <c r="B25" s="15"/>
      <c r="K25" s="111">
        <v>7</v>
      </c>
      <c r="L25" s="11" t="s">
        <v>6</v>
      </c>
    </row>
    <row r="26" spans="2:12" ht="20.25">
      <c r="B26" s="15"/>
      <c r="K26" s="111">
        <v>8</v>
      </c>
      <c r="L26" s="12" t="s">
        <v>29</v>
      </c>
    </row>
    <row r="27" spans="2:12" ht="20.25">
      <c r="B27" s="15"/>
      <c r="K27" s="111">
        <v>9</v>
      </c>
      <c r="L27" s="12" t="s">
        <v>25</v>
      </c>
    </row>
    <row r="28" spans="2:12" ht="20.25">
      <c r="B28" s="15"/>
      <c r="K28" s="111">
        <v>10</v>
      </c>
      <c r="L28" s="10" t="s">
        <v>28</v>
      </c>
    </row>
  </sheetData>
  <sheetProtection/>
  <mergeCells count="6">
    <mergeCell ref="C1:E1"/>
    <mergeCell ref="C2:E2"/>
    <mergeCell ref="L1:N1"/>
    <mergeCell ref="L2:N2"/>
    <mergeCell ref="C4:E4"/>
    <mergeCell ref="L4:N4"/>
  </mergeCells>
  <printOptions/>
  <pageMargins left="0.25" right="0.25" top="0.41" bottom="0.75" header="0.3" footer="0.3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Jocó</dc:creator>
  <cp:keywords/>
  <dc:description/>
  <cp:lastModifiedBy>Jana Segecova</cp:lastModifiedBy>
  <cp:lastPrinted>2014-05-02T12:50:47Z</cp:lastPrinted>
  <dcterms:created xsi:type="dcterms:W3CDTF">2005-03-26T20:27:00Z</dcterms:created>
  <dcterms:modified xsi:type="dcterms:W3CDTF">2014-05-06T09:59:01Z</dcterms:modified>
  <cp:category/>
  <cp:version/>
  <cp:contentType/>
  <cp:contentStatus/>
</cp:coreProperties>
</file>